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nzalo\Desktop\INYECAL\PLANTILLAS\"/>
    </mc:Choice>
  </mc:AlternateContent>
  <xr:revisionPtr revIDLastSave="0" documentId="13_ncr:1_{513E367C-EBC4-410B-8BA8-C65887FDA3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delos de Activos" sheetId="4" r:id="rId1"/>
    <sheet name="Activos Fijos" sheetId="5" r:id="rId2"/>
    <sheet name="Asiento de Apertura" sheetId="8" r:id="rId3"/>
    <sheet name="Cuentas Activos Fijos" sheetId="1" r:id="rId4"/>
    <sheet name="Regularizadores" sheetId="2" r:id="rId5"/>
    <sheet name="Cuentas de Gastos" sheetId="3" r:id="rId6"/>
  </sheets>
  <definedNames>
    <definedName name="_xlnm._FilterDatabase" localSheetId="1" hidden="1">'Activos Fijos'!$A$1:$J$1</definedName>
    <definedName name="_xlnm._FilterDatabase" localSheetId="2" hidden="1">'Asiento de Apertura'!$A$1:$G$68</definedName>
    <definedName name="_xlnm._FilterDatabase" localSheetId="3" hidden="1">'Cuentas Activos Fijos'!$A$1:$D$1</definedName>
    <definedName name="_xlnm._FilterDatabase" localSheetId="5" hidden="1">'Cuentas de Gastos'!$A$1:$D$1</definedName>
    <definedName name="_xlnm._FilterDatabase" localSheetId="0" hidden="1">'Modelos de Activos'!$A$1:$J$1</definedName>
    <definedName name="_xlnm._FilterDatabase" localSheetId="4" hidden="1">Regularizadores!$A$1:$D$1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5" l="1"/>
  <c r="G68" i="8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" i="5"/>
  <c r="I2" i="5" s="1"/>
  <c r="J2" i="5" s="1"/>
  <c r="F3" i="5"/>
  <c r="F4" i="5"/>
  <c r="F5" i="5"/>
  <c r="I5" i="5" s="1"/>
  <c r="J5" i="5" s="1"/>
  <c r="F6" i="5"/>
  <c r="I6" i="5" s="1"/>
  <c r="J6" i="5" s="1"/>
  <c r="F7" i="5"/>
  <c r="I7" i="5" s="1"/>
  <c r="J7" i="5" s="1"/>
  <c r="F8" i="5"/>
  <c r="I8" i="5" s="1"/>
  <c r="J8" i="5" s="1"/>
  <c r="F9" i="5"/>
  <c r="I9" i="5" s="1"/>
  <c r="J9" i="5" s="1"/>
  <c r="F10" i="5"/>
  <c r="I10" i="5" s="1"/>
  <c r="J10" i="5" s="1"/>
  <c r="F11" i="5"/>
  <c r="F12" i="5"/>
  <c r="F13" i="5"/>
  <c r="I13" i="5" s="1"/>
  <c r="J13" i="5" s="1"/>
  <c r="F14" i="5"/>
  <c r="I14" i="5" s="1"/>
  <c r="J14" i="5" s="1"/>
  <c r="F15" i="5"/>
  <c r="I15" i="5" s="1"/>
  <c r="J15" i="5" s="1"/>
  <c r="F16" i="5"/>
  <c r="I16" i="5" s="1"/>
  <c r="J16" i="5" s="1"/>
  <c r="F17" i="5"/>
  <c r="I17" i="5" s="1"/>
  <c r="J17" i="5" s="1"/>
  <c r="F18" i="5"/>
  <c r="I18" i="5" s="1"/>
  <c r="J18" i="5" s="1"/>
  <c r="F19" i="5"/>
  <c r="F20" i="5"/>
  <c r="F21" i="5"/>
  <c r="I21" i="5" s="1"/>
  <c r="J21" i="5" s="1"/>
  <c r="F22" i="5"/>
  <c r="F23" i="5"/>
  <c r="I23" i="5" s="1"/>
  <c r="J23" i="5" s="1"/>
  <c r="I20" i="5" l="1"/>
  <c r="J20" i="5" s="1"/>
  <c r="I12" i="5"/>
  <c r="J12" i="5" s="1"/>
  <c r="I4" i="5"/>
  <c r="J4" i="5" s="1"/>
  <c r="I22" i="5"/>
  <c r="J22" i="5" s="1"/>
  <c r="I19" i="5"/>
  <c r="J19" i="5" s="1"/>
  <c r="I3" i="5"/>
  <c r="J3" i="5" s="1"/>
  <c r="I11" i="5"/>
  <c r="J11" i="5" s="1"/>
</calcChain>
</file>

<file path=xl/sharedStrings.xml><?xml version="1.0" encoding="utf-8"?>
<sst xmlns="http://schemas.openxmlformats.org/spreadsheetml/2006/main" count="563" uniqueCount="221">
  <si>
    <t>Código</t>
  </si>
  <si>
    <t>Nombre de la cuenta</t>
  </si>
  <si>
    <t>Type</t>
  </si>
  <si>
    <t>Permitir conciliación</t>
  </si>
  <si>
    <t>1.2.5.0.001</t>
  </si>
  <si>
    <t>1.2.5.0.002</t>
  </si>
  <si>
    <t>1.2.5.0.003</t>
  </si>
  <si>
    <t>1.2.5.0.004</t>
  </si>
  <si>
    <t>1.2.5.0.005</t>
  </si>
  <si>
    <t>1.2.5.0.006</t>
  </si>
  <si>
    <t>HERRAMIENTAS Y EQUIPOS</t>
  </si>
  <si>
    <t>1.2.5.0.007</t>
  </si>
  <si>
    <t>1.2.5.0.008</t>
  </si>
  <si>
    <t>1.2.5.0.010</t>
  </si>
  <si>
    <t>1.2.5.0.012</t>
  </si>
  <si>
    <t>1.2.5.0.013</t>
  </si>
  <si>
    <t>1.2.5.0.014</t>
  </si>
  <si>
    <t>1.2.5.0.016</t>
  </si>
  <si>
    <t>5.2.0.7.001</t>
  </si>
  <si>
    <t>Gastos</t>
  </si>
  <si>
    <t>5.2.0.7.002</t>
  </si>
  <si>
    <t>5.2.0.7.003</t>
  </si>
  <si>
    <t>5.2.0.7.004</t>
  </si>
  <si>
    <t>5.2.0.7.005</t>
  </si>
  <si>
    <t>5.2.0.7.006</t>
  </si>
  <si>
    <t>5.2.0.7.007</t>
  </si>
  <si>
    <t>Nombre de activo</t>
  </si>
  <si>
    <t>Método</t>
  </si>
  <si>
    <t>Duración</t>
  </si>
  <si>
    <t>Número de meses en un periodo</t>
  </si>
  <si>
    <t>Cálculo</t>
  </si>
  <si>
    <t>Cuenta de activo fijo</t>
  </si>
  <si>
    <t>Cuenta depreciada</t>
  </si>
  <si>
    <t>Cuenta de gastos</t>
  </si>
  <si>
    <t>Diario</t>
  </si>
  <si>
    <t>Línea recta</t>
  </si>
  <si>
    <t>Años</t>
  </si>
  <si>
    <t>Constant Periods</t>
  </si>
  <si>
    <t>Valor original</t>
  </si>
  <si>
    <t>Acquisition Date</t>
  </si>
  <si>
    <t>Modelo</t>
  </si>
  <si>
    <t>Valor residual %</t>
  </si>
  <si>
    <t>Valor no depreciable</t>
  </si>
  <si>
    <t>Herramientas y equipos</t>
  </si>
  <si>
    <t>Equipos de informática</t>
  </si>
  <si>
    <t>Motocicletas, motonetas, cuadriciclos, triciclos y bicicletas</t>
  </si>
  <si>
    <t>Silos, almacenes y galpones</t>
  </si>
  <si>
    <t>Tanques de agua, bebederos y similares</t>
  </si>
  <si>
    <t>Canales de regadío, tajamares y pozos</t>
  </si>
  <si>
    <t>Alambrados, tranqueras y corrales</t>
  </si>
  <si>
    <t>Instalaciones de electrificación</t>
  </si>
  <si>
    <t>Animales de trabajo (bueyes y equinos)</t>
  </si>
  <si>
    <t>Ganado vacuno hembra destinado a cría y producción de leche</t>
  </si>
  <si>
    <t>Ganado vacuno macho destinado a reproducción</t>
  </si>
  <si>
    <t>Vehículos Automotores</t>
  </si>
  <si>
    <t>Muebles y Equipos</t>
  </si>
  <si>
    <t>Útiles y Enseres en general</t>
  </si>
  <si>
    <t>Maquinarias e Implementos</t>
  </si>
  <si>
    <t>Construcciones y mejoras de inmuebles</t>
  </si>
  <si>
    <t>MUEBLES Y EQUIPOS</t>
  </si>
  <si>
    <t>ÚTILES Y ENSERES EN GENERAL</t>
  </si>
  <si>
    <t>MAQUINARIAS E IMPLEMENTOS</t>
  </si>
  <si>
    <t>EQUIPOS DE INFORMÁTICA</t>
  </si>
  <si>
    <t>VEHÍCULOS AUTOMOTORES</t>
  </si>
  <si>
    <t>MOTOCICLETAS, MOTONETAS, CUADRICICLOS, TRICICLOS Y BICICLETAS</t>
  </si>
  <si>
    <t>CONSTRUCCIONES Y MEJORAS DE INMUEBLES</t>
  </si>
  <si>
    <t>SILOS, ALMACENES Y GALPONES</t>
  </si>
  <si>
    <t>TANQUES DE AGUA, BEBEDEROS Y SIMILARES</t>
  </si>
  <si>
    <t>CANALES DE REGADÍO, TAJAMARES Y POZOS</t>
  </si>
  <si>
    <t>ALAMBRADOS, TRANQUERAS Y CORRALES</t>
  </si>
  <si>
    <t>INSTALACIONES DE ELECTRIFICACIÓN</t>
  </si>
  <si>
    <t>ANIMALES DE TRABAJO (BUEYES Y EQUINOS)</t>
  </si>
  <si>
    <t>GANADO VACUNO HEMBRA DESTINADO A CRÍA Y PRODUCCIÓN DE LECHE</t>
  </si>
  <si>
    <t>GANADO VACUNO MACHO DESTINADO A REPRODUCCIÓN</t>
  </si>
  <si>
    <t>1.2.5.0.009</t>
  </si>
  <si>
    <t>1.2.5.0.011</t>
  </si>
  <si>
    <t>1.2.5.0.015</t>
  </si>
  <si>
    <t>1.2.5.0.030</t>
  </si>
  <si>
    <t>1.2.5.0.031</t>
  </si>
  <si>
    <t>1.2.5.0.032</t>
  </si>
  <si>
    <t>1.2.5.0.033</t>
  </si>
  <si>
    <t>1.2.5.0.034</t>
  </si>
  <si>
    <t>1.2.5.0.035</t>
  </si>
  <si>
    <t>1.2.5.0.036</t>
  </si>
  <si>
    <t>1.2.5.0.037</t>
  </si>
  <si>
    <t>1.2.5.0.038</t>
  </si>
  <si>
    <t>1.2.5.0.039</t>
  </si>
  <si>
    <t>1.2.5.0.040</t>
  </si>
  <si>
    <t>1.2.5.0.041</t>
  </si>
  <si>
    <t>1.2.5.0.042</t>
  </si>
  <si>
    <t>1.2.5.0.043</t>
  </si>
  <si>
    <t>1.2.5.0.044</t>
  </si>
  <si>
    <t>1.2.5.0.045</t>
  </si>
  <si>
    <t>DEPRECIACIONES ACUMULADAS DE MUEBLES Y EQUIPOS/-/</t>
  </si>
  <si>
    <t>DEPRECIACIONES ACUMULADAS DE ÚTILES Y ENSERES EN GENERAL/-/</t>
  </si>
  <si>
    <t>DEPRECIACIONES ACUMULADAS DE MAQUINARIAS E IMPLEMENTOS/-/</t>
  </si>
  <si>
    <t>DEPRECIACIONES ACUMULADAS DE HERRAMIENTAS Y EQUIPOS/-/</t>
  </si>
  <si>
    <t>DEPRECIACIONES ACUMULADAS DE EQUIPOS DE INFORMÁTICA/-/</t>
  </si>
  <si>
    <t>DEPRECIACIONES ACUMULADAS DE VEHÍCULOS AUTOMOTORES/-/</t>
  </si>
  <si>
    <t>DEPRECIACIONES ACUMULADAS DE MOTOCICLETAS, MOTONETAS, CUADRICICLOS, TRICICLOS Y BICICLETAS/-/</t>
  </si>
  <si>
    <t>DEPRECIACIONES ACUMULADAS DE CONSTRUCCIONES Y MEJORAS DE INMUEBLES/-/</t>
  </si>
  <si>
    <t>DEPRECIACIONES ACUMULADAS DE SILOS, ALMACENES Y GALPONES/-/</t>
  </si>
  <si>
    <t>DEPRECIACIONES ACUMULADAS DE TANQUES DE AGUA, BEBEDEROS Y SIMILARES/-/</t>
  </si>
  <si>
    <t>DEPRECIACIONES ACUMULADAS DE CANALES DE REGADÍO, TAJAMARES Y POZOS/-/</t>
  </si>
  <si>
    <t>DEPRECIACIONES ACUMULADAS DE ALAMBRADOS, TRANQUERAS Y CORRALES/-/</t>
  </si>
  <si>
    <t>DEPRECIACIONES ACUMULADAS DE INSTALACIONES DE ELECTRIFICACIÓN/-/</t>
  </si>
  <si>
    <t>DEPRECIACIONES ACUMULADAS DE ANIMALES DE TRABAJO (BUEYES Y EQUINOS)/-/</t>
  </si>
  <si>
    <t>DEPRECIACIONES ACUMULADAS DE GANADO VACUNO HEMBRA DESTINADO A CRÍA Y PRODUCCIÓN DE LECHE/-/</t>
  </si>
  <si>
    <t>DEPRECIACIONES ACUMULADAS DE GANADO VACUNO MACHO DESTINADO A REPRODUCCIÓN/-/</t>
  </si>
  <si>
    <t>5.2.0.7.008</t>
  </si>
  <si>
    <t>5.2.0.7.009</t>
  </si>
  <si>
    <t>5.2.0.7.010</t>
  </si>
  <si>
    <t>5.2.0.7.011</t>
  </si>
  <si>
    <t>5.2.0.7.012</t>
  </si>
  <si>
    <t>5.2.0.7.013</t>
  </si>
  <si>
    <t>5.2.0.7.014</t>
  </si>
  <si>
    <t>5.2.0.7.015</t>
  </si>
  <si>
    <t>5.2.0.7.016</t>
  </si>
  <si>
    <t xml:space="preserve"> </t>
  </si>
  <si>
    <t>1.2.5.0.001 MUEBLES Y EQUIPOS</t>
  </si>
  <si>
    <t>1.2.5.0.002 ÚTILES Y ENSERES EN GENERAL</t>
  </si>
  <si>
    <t>1.2.5.0.003 MAQUINARIAS E IMPLEMENTOS</t>
  </si>
  <si>
    <t>1.2.5.0.004 HERRAMIENTAS Y EQUIPOS</t>
  </si>
  <si>
    <t>1.2.5.0.005 EQUIPOS DE INFORMÁTICA</t>
  </si>
  <si>
    <t>1.2.5.0.006 VEHÍCULOS AUTOMOTORES</t>
  </si>
  <si>
    <t>1.2.5.0.007 MOTOCICLETAS, MOTONETAS, CUADRICICLOS, TRICICLOS Y BICICLETAS</t>
  </si>
  <si>
    <t>1.2.5.0.008 CONSTRUCCIONES Y MEJORAS DE INMUEBLES</t>
  </si>
  <si>
    <t>1.2.5.0.009 SILOS, ALMACENES Y GALPONES</t>
  </si>
  <si>
    <t>1.2.5.0.010 TANQUES DE AGUA, BEBEDEROS Y SIMILARES</t>
  </si>
  <si>
    <t>1.2.5.0.011 CANALES DE REGADÍO, TAJAMARES Y POZOS</t>
  </si>
  <si>
    <t>1.2.5.0.012 ALAMBRADOS, TRANQUERAS Y CORRALES</t>
  </si>
  <si>
    <t>1.2.5.0.013 INSTALACIONES DE ELECTRIFICACIÓN</t>
  </si>
  <si>
    <t>1.2.5.0.014 ANIMALES DE TRABAJO (BUEYES Y EQUINOS)</t>
  </si>
  <si>
    <t>1.2.5.0.015 GANADO VACUNO HEMBRA DESTINADO A CRÍA Y PRODUCCIÓN DE LECHE</t>
  </si>
  <si>
    <t>1.2.5.0.016 GANADO VACUNO MACHO DESTINADO A REPRODUCCIÓN</t>
  </si>
  <si>
    <t>1.2.5.0.030 DEPRECIACIONES ACUMULADAS DE MUEBLES Y EQUIPOS/-/</t>
  </si>
  <si>
    <t>1.2.5.0.031 DEPRECIACIONES ACUMULADAS DE ÚTILES Y ENSERES EN GENERAL/-/</t>
  </si>
  <si>
    <t>1.2.5.0.032 DEPRECIACIONES ACUMULADAS DE MAQUINARIAS E IMPLEMENTOS/-/</t>
  </si>
  <si>
    <t>1.2.5.0.033 DEPRECIACIONES ACUMULADAS DE HERRAMIENTAS Y EQUIPOS/-/</t>
  </si>
  <si>
    <t>1.2.5.0.034 DEPRECIACIONES ACUMULADAS DE EQUIPOS DE INFORMÁTICA/-/</t>
  </si>
  <si>
    <t>1.2.5.0.035 DEPRECIACIONES ACUMULADAS DE VEHÍCULOS AUTOMOTORES/-/</t>
  </si>
  <si>
    <t>1.2.5.0.036 DEPRECIACIONES ACUMULADAS DE MOTOCICLETAS, MOTONETAS, CUADRICICLOS, TRICICLOS Y BICICLETAS/-/</t>
  </si>
  <si>
    <t>1.2.5.0.037 DEPRECIACIONES ACUMULADAS DE CONSTRUCCIONES Y MEJORAS DE INMUEBLES/-/</t>
  </si>
  <si>
    <t>1.2.5.0.038 DEPRECIACIONES ACUMULADAS DE SILOS, ALMACENES Y GALPONES/-/</t>
  </si>
  <si>
    <t>1.2.5.0.039 DEPRECIACIONES ACUMULADAS DE TANQUES DE AGUA, BEBEDEROS Y SIMILARES/-/</t>
  </si>
  <si>
    <t>1.2.5.0.040 DEPRECIACIONES ACUMULADAS DE CANALES DE REGADÍO, TAJAMARES Y POZOS/-/</t>
  </si>
  <si>
    <t>1.2.5.0.041 DEPRECIACIONES ACUMULADAS DE ALAMBRADOS, TRANQUERAS Y CORRALES/-/</t>
  </si>
  <si>
    <t>1.2.5.0.042 DEPRECIACIONES ACUMULADAS DE INSTALACIONES DE ELECTRIFICACIÓN/-/</t>
  </si>
  <si>
    <t>1.2.5.0.043 DEPRECIACIONES ACUMULADAS DE ANIMALES DE TRABAJO (BUEYES Y EQUINOS)/-/</t>
  </si>
  <si>
    <t>1.2.5.0.044 DEPRECIACIONES ACUMULADAS DE GANADO VACUNO HEMBRA DESTINADO A CRÍA Y PRODUCCIÓN DE LECHE/-/</t>
  </si>
  <si>
    <t>1.2.5.0.045 DEPRECIACIONES ACUMULADAS DE GANADO VACUNO MACHO DESTINADO A REPRODUCCIÓN/-/</t>
  </si>
  <si>
    <t>5.2.0.7.001 DEPRECIACIONESMUEBLES Y EQUIPOS</t>
  </si>
  <si>
    <t>5.2.0.7.002 DEPRECIACIONESÚTILES Y ENSERES EN GENERAL</t>
  </si>
  <si>
    <t>5.2.0.7.003 DEPRECIACIONESMAQUINARIAS E IMPLEMENTOS</t>
  </si>
  <si>
    <t>5.2.0.7.004 DEPRECIACIONESHERRAMIENTAS Y EQUIPOS</t>
  </si>
  <si>
    <t>5.2.0.7.005 DEPRECIACIONESEQUIPOS DE INFORMÁTICA</t>
  </si>
  <si>
    <t>5.2.0.7.006 DEPRECIACIONESVEHÍCULOS AUTOMOTORES</t>
  </si>
  <si>
    <t>5.2.0.7.007 DEPRECIACIONESMOTOCICLETAS, MOTONETAS, CUADRICICLOS, TRICICLOS Y BICICLETAS</t>
  </si>
  <si>
    <t>5.2.0.7.008 DEPRECIACIONESCONSTRUCCIONES Y MEJORAS DE INMUEBLES</t>
  </si>
  <si>
    <t>5.2.0.7.009 DEPRECIACIONESSILOS, ALMACENES Y GALPONES</t>
  </si>
  <si>
    <t>5.2.0.7.010 DEPRECIACIONESTANQUES DE AGUA, BEBEDEROS Y SIMILARES</t>
  </si>
  <si>
    <t>5.2.0.7.011 DEPRECIACIONESCANALES DE REGADÍO, TAJAMARES Y POZOS</t>
  </si>
  <si>
    <t>5.2.0.7.012 DEPRECIACIONESALAMBRADOS, TRANQUERAS Y CORRALES</t>
  </si>
  <si>
    <t>5.2.0.7.013 DEPRECIACIONESINSTALACIONES DE ELECTRIFICACIÓN</t>
  </si>
  <si>
    <t>5.2.0.7.014 DEPRECIACIONESANIMALES DE TRABAJO (BUEYES Y EQUINOS)</t>
  </si>
  <si>
    <t>5.2.0.7.015 DEPRECIACIONESGANADO VACUNO HEMBRA DESTINADO A CRÍA Y PRODUCCIÓN DE LECHE</t>
  </si>
  <si>
    <t>5.2.0.7.016 DEPRECIACIONESGANADO VACUNO MACHO DESTINADO A REPRODUCCIÓN</t>
  </si>
  <si>
    <t>Depreciaciones</t>
  </si>
  <si>
    <t xml:space="preserve">Escritorio ejecutivo </t>
  </si>
  <si>
    <t>Silla ergonómica ErgoTech</t>
  </si>
  <si>
    <t xml:space="preserve">Estantería metálica </t>
  </si>
  <si>
    <t xml:space="preserve">Archivador metálico </t>
  </si>
  <si>
    <t>Prensa hidráulica Bosch Rexroth</t>
  </si>
  <si>
    <t>Cortadora industrial Makita</t>
  </si>
  <si>
    <t>Computadora de escritorio HP</t>
  </si>
  <si>
    <t>Monitor Dell</t>
  </si>
  <si>
    <t>Notebook Lenovo</t>
  </si>
  <si>
    <t>Furgón Renault</t>
  </si>
  <si>
    <t xml:space="preserve">Corral de engorde </t>
  </si>
  <si>
    <t>Mezcladora de balanceado Cipsa</t>
  </si>
  <si>
    <t>Impresora Multifunción Epson</t>
  </si>
  <si>
    <t>Camioneta Toyota Hilux</t>
  </si>
  <si>
    <t>Automóvil Kia Soluto</t>
  </si>
  <si>
    <t xml:space="preserve">Oficina Administrativa </t>
  </si>
  <si>
    <t xml:space="preserve">Sala de Reuniones </t>
  </si>
  <si>
    <t>Silo Metálico para Maíz</t>
  </si>
  <si>
    <t>Brete para animales</t>
  </si>
  <si>
    <t>Motocicleta Yamaha</t>
  </si>
  <si>
    <t>Motocicleta de Reparto Honda</t>
  </si>
  <si>
    <t>Galpón Cerrado para Granja</t>
  </si>
  <si>
    <t>Porcentaje de valor no depreciable</t>
  </si>
  <si>
    <t xml:space="preserve">Amortizacion </t>
  </si>
  <si>
    <t>Vida Util</t>
  </si>
  <si>
    <t>DEPRECIACIONES MUEBLES Y EQUIPOS</t>
  </si>
  <si>
    <t>DEPRECIACIONES ÚTILES Y ENSERES EN GENERAL</t>
  </si>
  <si>
    <t>DEPRECIACIONES MAQUINARIAS E IMPLEMENTOS</t>
  </si>
  <si>
    <t>DEPRECIACIONES HERRAMIENTAS Y EQUIPOS</t>
  </si>
  <si>
    <t>DEPRECIACIONES EQUIPOS DE INFORMÁTICA</t>
  </si>
  <si>
    <t>DEPRECIACIONES VEHÍCULOS AUTOMOTORES</t>
  </si>
  <si>
    <t>DEPRECIACIONES MOTOCICLETAS, MOTONETAS, CUADRICICLOS, TRICICLOS Y BICICLETAS</t>
  </si>
  <si>
    <t>DEPRECIACIONES CONSTRUCCIONES Y MEJORAS DE INMUEBLES</t>
  </si>
  <si>
    <t>DEPRECIACIONES SILOS, ALMACENES Y GALPONES</t>
  </si>
  <si>
    <t>DEPRECIACIONES TANQUES DE AGUA, BEBEDEROS Y SIMILARES</t>
  </si>
  <si>
    <t>DEPRECIACIONES CANALES DE REGADÍO, TAJAMARES Y POZOS</t>
  </si>
  <si>
    <t>DEPRECIACIONES ALAMBRADOS, TRANQUERAS Y CORRALES</t>
  </si>
  <si>
    <t>DEPRECIACIONES INSTALACIONES DE ELECTRIFICACIÓN</t>
  </si>
  <si>
    <t>DEPRECIACIONES ANIMALES DE TRABAJO (BUEYES Y EQUINOS)</t>
  </si>
  <si>
    <t>DEPRECIACIONES GANADO VACUNO HEMBRA DESTINADO A CRÍA Y PRODUCCIÓN DE LECHE</t>
  </si>
  <si>
    <t>DEPRECIACIONES GANADO VACUNO MACHO DESTINADO A REPRODUCCIÓN</t>
  </si>
  <si>
    <t>Referencia</t>
  </si>
  <si>
    <t>Fecha</t>
  </si>
  <si>
    <t>Apuntes contables/Cuenta</t>
  </si>
  <si>
    <t>Apuntes contables/Etiqueta</t>
  </si>
  <si>
    <t>Apuntes contables/Débito</t>
  </si>
  <si>
    <t>Apuntes contables/Crédito</t>
  </si>
  <si>
    <t>ASIENTO DE APERTURA - DEPRECIACIONES</t>
  </si>
  <si>
    <t>CAPITAL SOCIAL APERTURA</t>
  </si>
  <si>
    <t>Activos no corrientes</t>
  </si>
  <si>
    <t>Activos fijos</t>
  </si>
  <si>
    <t>3.1.1 CAPITAL SUSCRIPTO</t>
  </si>
  <si>
    <t>Importación de importe ya depreciado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</si>
</sst>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41" fontId="0" fillId="0" borderId="0" xfId="1" applyFont="1" applyAlignment="1">
      <alignment wrapText="1"/>
    </xf>
    <xf numFmtId="41" fontId="0" fillId="0" borderId="0" xfId="1" applyFont="1"/>
    <xf numFmtId="164" fontId="0" fillId="0" borderId="0" xfId="0" applyNumberFormat="1" applyAlignment="1">
      <alignment wrapText="1"/>
    </xf>
    <xf numFmtId="9" fontId="0" fillId="0" borderId="0" xfId="2" applyFont="1" applyAlignment="1">
      <alignment wrapText="1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0" fillId="0" borderId="0" xfId="0" applyNumberFormat="1" applyAlignment="1">
      <alignment wrapText="1"/>
    </xf>
    <xf numFmtId="0" fontId="5" fillId="3" borderId="0" xfId="0" applyFont="1" applyFill="1" applyAlignment="1">
      <alignment horizontal="center" vertical="center" wrapText="1"/>
    </xf>
    <xf numFmtId="41" fontId="0" fillId="0" borderId="0" xfId="0" applyNumberFormat="1"/>
    <xf numFmtId="0" fontId="5" fillId="4" borderId="0" xfId="0" applyFont="1" applyFill="1" applyAlignment="1">
      <alignment horizontal="center" vertical="center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1A094-636F-47B1-B4DA-765F24ED4F3E}">
  <dimension ref="A1:J17"/>
  <sheetViews>
    <sheetView tabSelected="1" zoomScale="85" zoomScaleNormal="85" workbookViewId="0">
      <selection activeCell="J2" sqref="J2:J6"/>
    </sheetView>
  </sheetViews>
  <sheetFormatPr baseColWidth="10" defaultColWidth="8.88671875" defaultRowHeight="14.4" x14ac:dyDescent="0.3"/>
  <cols>
    <col min="1" max="1" width="52.6640625" bestFit="1" customWidth="1"/>
    <col min="2" max="2" width="12.88671875" bestFit="1" customWidth="1"/>
    <col min="3" max="3" width="13.88671875" bestFit="1" customWidth="1"/>
    <col min="4" max="4" width="36.44140625" bestFit="1" customWidth="1"/>
    <col min="5" max="5" width="36.44140625" customWidth="1"/>
    <col min="6" max="6" width="14.77734375" bestFit="1" customWidth="1"/>
    <col min="7" max="7" width="30.109375" bestFit="1" customWidth="1"/>
    <col min="8" max="8" width="29.77734375" bestFit="1" customWidth="1"/>
    <col min="9" max="9" width="30.44140625" bestFit="1" customWidth="1"/>
    <col min="10" max="10" width="16.21875" customWidth="1"/>
  </cols>
  <sheetData>
    <row r="1" spans="1:10" ht="21" customHeight="1" x14ac:dyDescent="0.3">
      <c r="A1" s="10" t="s">
        <v>26</v>
      </c>
      <c r="B1" s="10" t="s">
        <v>27</v>
      </c>
      <c r="C1" s="10" t="s">
        <v>28</v>
      </c>
      <c r="D1" s="10" t="s">
        <v>29</v>
      </c>
      <c r="E1" s="17" t="s">
        <v>190</v>
      </c>
      <c r="F1" s="10" t="s">
        <v>30</v>
      </c>
      <c r="G1" s="10" t="s">
        <v>31</v>
      </c>
      <c r="H1" s="10" t="s">
        <v>32</v>
      </c>
      <c r="I1" s="10" t="s">
        <v>33</v>
      </c>
      <c r="J1" s="10" t="s">
        <v>34</v>
      </c>
    </row>
    <row r="2" spans="1:10" ht="43.2" x14ac:dyDescent="0.3">
      <c r="A2" s="4" t="s">
        <v>55</v>
      </c>
      <c r="B2" s="2" t="s">
        <v>35</v>
      </c>
      <c r="C2" s="2">
        <v>5</v>
      </c>
      <c r="D2" s="2" t="s">
        <v>36</v>
      </c>
      <c r="E2" s="2">
        <v>0.1</v>
      </c>
      <c r="F2" s="2" t="s">
        <v>37</v>
      </c>
      <c r="G2" s="2" t="s">
        <v>119</v>
      </c>
      <c r="H2" s="2" t="s">
        <v>135</v>
      </c>
      <c r="I2" s="2" t="s">
        <v>151</v>
      </c>
      <c r="J2" s="2" t="s">
        <v>167</v>
      </c>
    </row>
    <row r="3" spans="1:10" ht="43.2" x14ac:dyDescent="0.3">
      <c r="A3" s="4" t="s">
        <v>56</v>
      </c>
      <c r="B3" s="2" t="s">
        <v>35</v>
      </c>
      <c r="C3" s="2">
        <v>2</v>
      </c>
      <c r="D3" s="2" t="s">
        <v>36</v>
      </c>
      <c r="E3" s="2">
        <v>0.1</v>
      </c>
      <c r="F3" s="2" t="s">
        <v>37</v>
      </c>
      <c r="G3" s="2" t="s">
        <v>120</v>
      </c>
      <c r="H3" s="2" t="s">
        <v>136</v>
      </c>
      <c r="I3" s="2" t="s">
        <v>152</v>
      </c>
      <c r="J3" s="2" t="s">
        <v>167</v>
      </c>
    </row>
    <row r="4" spans="1:10" ht="43.2" x14ac:dyDescent="0.3">
      <c r="A4" s="4" t="s">
        <v>57</v>
      </c>
      <c r="B4" s="2" t="s">
        <v>35</v>
      </c>
      <c r="C4" s="2">
        <v>10</v>
      </c>
      <c r="D4" s="2" t="s">
        <v>36</v>
      </c>
      <c r="E4" s="2">
        <v>0.2</v>
      </c>
      <c r="F4" s="2" t="s">
        <v>37</v>
      </c>
      <c r="G4" s="2" t="s">
        <v>121</v>
      </c>
      <c r="H4" s="2" t="s">
        <v>137</v>
      </c>
      <c r="I4" s="2" t="s">
        <v>153</v>
      </c>
      <c r="J4" s="2" t="s">
        <v>167</v>
      </c>
    </row>
    <row r="5" spans="1:10" ht="43.2" x14ac:dyDescent="0.3">
      <c r="A5" s="4" t="s">
        <v>43</v>
      </c>
      <c r="B5" s="2" t="s">
        <v>35</v>
      </c>
      <c r="C5" s="2">
        <v>5</v>
      </c>
      <c r="D5" s="2" t="s">
        <v>36</v>
      </c>
      <c r="E5" s="2">
        <v>0.1</v>
      </c>
      <c r="F5" s="2" t="s">
        <v>37</v>
      </c>
      <c r="G5" s="2" t="s">
        <v>122</v>
      </c>
      <c r="H5" s="2" t="s">
        <v>138</v>
      </c>
      <c r="I5" s="2" t="s">
        <v>154</v>
      </c>
      <c r="J5" s="2" t="s">
        <v>167</v>
      </c>
    </row>
    <row r="6" spans="1:10" ht="43.2" x14ac:dyDescent="0.3">
      <c r="A6" s="4" t="s">
        <v>44</v>
      </c>
      <c r="B6" s="2" t="s">
        <v>35</v>
      </c>
      <c r="C6" s="2">
        <v>2</v>
      </c>
      <c r="D6" s="2" t="s">
        <v>36</v>
      </c>
      <c r="E6" s="2">
        <v>0.1</v>
      </c>
      <c r="F6" s="2" t="s">
        <v>37</v>
      </c>
      <c r="G6" s="2" t="s">
        <v>123</v>
      </c>
      <c r="H6" s="2" t="s">
        <v>139</v>
      </c>
      <c r="I6" s="2" t="s">
        <v>155</v>
      </c>
      <c r="J6" s="2" t="s">
        <v>167</v>
      </c>
    </row>
    <row r="7" spans="1:10" ht="43.2" x14ac:dyDescent="0.3">
      <c r="A7" s="4" t="s">
        <v>54</v>
      </c>
      <c r="B7" s="2" t="s">
        <v>35</v>
      </c>
      <c r="C7">
        <v>5</v>
      </c>
      <c r="D7" s="2" t="s">
        <v>36</v>
      </c>
      <c r="E7" s="2">
        <v>0.2</v>
      </c>
      <c r="F7" s="2" t="s">
        <v>37</v>
      </c>
      <c r="G7" s="2" t="s">
        <v>124</v>
      </c>
      <c r="H7" s="2" t="s">
        <v>140</v>
      </c>
      <c r="I7" s="2" t="s">
        <v>156</v>
      </c>
      <c r="J7" s="2" t="s">
        <v>167</v>
      </c>
    </row>
    <row r="8" spans="1:10" ht="57.6" x14ac:dyDescent="0.3">
      <c r="A8" s="4" t="s">
        <v>45</v>
      </c>
      <c r="B8" s="2" t="s">
        <v>35</v>
      </c>
      <c r="C8">
        <v>2</v>
      </c>
      <c r="D8" s="2" t="s">
        <v>36</v>
      </c>
      <c r="E8" s="2">
        <v>0.1</v>
      </c>
      <c r="F8" s="2" t="s">
        <v>37</v>
      </c>
      <c r="G8" s="2" t="s">
        <v>125</v>
      </c>
      <c r="H8" s="2" t="s">
        <v>141</v>
      </c>
      <c r="I8" s="2" t="s">
        <v>157</v>
      </c>
      <c r="J8" s="2" t="s">
        <v>167</v>
      </c>
    </row>
    <row r="9" spans="1:10" ht="57.6" x14ac:dyDescent="0.3">
      <c r="A9" s="4" t="s">
        <v>58</v>
      </c>
      <c r="B9" s="2" t="s">
        <v>35</v>
      </c>
      <c r="C9">
        <v>30</v>
      </c>
      <c r="D9" s="2" t="s">
        <v>36</v>
      </c>
      <c r="E9" s="2">
        <v>0.2</v>
      </c>
      <c r="F9" s="2" t="s">
        <v>37</v>
      </c>
      <c r="G9" s="2" t="s">
        <v>126</v>
      </c>
      <c r="H9" s="2" t="s">
        <v>142</v>
      </c>
      <c r="I9" s="2" t="s">
        <v>158</v>
      </c>
      <c r="J9" s="2" t="s">
        <v>167</v>
      </c>
    </row>
    <row r="10" spans="1:10" ht="43.2" x14ac:dyDescent="0.3">
      <c r="A10" s="4" t="s">
        <v>46</v>
      </c>
      <c r="B10" s="2" t="s">
        <v>35</v>
      </c>
      <c r="C10">
        <v>20</v>
      </c>
      <c r="D10" s="2" t="s">
        <v>36</v>
      </c>
      <c r="E10" s="2">
        <v>0.2</v>
      </c>
      <c r="F10" s="2" t="s">
        <v>37</v>
      </c>
      <c r="G10" s="2" t="s">
        <v>127</v>
      </c>
      <c r="H10" s="2" t="s">
        <v>143</v>
      </c>
      <c r="I10" s="2" t="s">
        <v>159</v>
      </c>
      <c r="J10" s="2" t="s">
        <v>167</v>
      </c>
    </row>
    <row r="11" spans="1:10" ht="43.2" x14ac:dyDescent="0.3">
      <c r="A11" s="4" t="s">
        <v>47</v>
      </c>
      <c r="B11" s="2" t="s">
        <v>35</v>
      </c>
      <c r="C11">
        <v>5</v>
      </c>
      <c r="D11" s="2" t="s">
        <v>36</v>
      </c>
      <c r="E11" s="2">
        <v>0.1</v>
      </c>
      <c r="F11" s="2" t="s">
        <v>37</v>
      </c>
      <c r="G11" s="2" t="s">
        <v>128</v>
      </c>
      <c r="H11" s="2" t="s">
        <v>144</v>
      </c>
      <c r="I11" s="2" t="s">
        <v>160</v>
      </c>
      <c r="J11" s="2" t="s">
        <v>167</v>
      </c>
    </row>
    <row r="12" spans="1:10" ht="43.2" x14ac:dyDescent="0.3">
      <c r="A12" s="4" t="s">
        <v>48</v>
      </c>
      <c r="B12" s="2" t="s">
        <v>35</v>
      </c>
      <c r="C12">
        <v>15</v>
      </c>
      <c r="D12" s="2" t="s">
        <v>36</v>
      </c>
      <c r="E12" s="2">
        <v>0.2</v>
      </c>
      <c r="F12" s="2" t="s">
        <v>37</v>
      </c>
      <c r="G12" s="2" t="s">
        <v>129</v>
      </c>
      <c r="H12" s="2" t="s">
        <v>145</v>
      </c>
      <c r="I12" s="2" t="s">
        <v>161</v>
      </c>
      <c r="J12" s="2" t="s">
        <v>167</v>
      </c>
    </row>
    <row r="13" spans="1:10" ht="43.2" x14ac:dyDescent="0.3">
      <c r="A13" s="4" t="s">
        <v>49</v>
      </c>
      <c r="B13" s="2" t="s">
        <v>35</v>
      </c>
      <c r="C13">
        <v>10</v>
      </c>
      <c r="D13" s="2" t="s">
        <v>36</v>
      </c>
      <c r="E13" s="2">
        <v>0.2</v>
      </c>
      <c r="F13" s="2" t="s">
        <v>37</v>
      </c>
      <c r="G13" s="2" t="s">
        <v>130</v>
      </c>
      <c r="H13" s="2" t="s">
        <v>146</v>
      </c>
      <c r="I13" s="2" t="s">
        <v>162</v>
      </c>
      <c r="J13" s="2" t="s">
        <v>167</v>
      </c>
    </row>
    <row r="14" spans="1:10" ht="43.2" x14ac:dyDescent="0.3">
      <c r="A14" s="4" t="s">
        <v>50</v>
      </c>
      <c r="B14" s="2" t="s">
        <v>35</v>
      </c>
      <c r="C14">
        <v>10</v>
      </c>
      <c r="D14" s="2" t="s">
        <v>36</v>
      </c>
      <c r="E14" s="2">
        <v>0.1</v>
      </c>
      <c r="F14" s="2" t="s">
        <v>37</v>
      </c>
      <c r="G14" s="2" t="s">
        <v>131</v>
      </c>
      <c r="H14" s="2" t="s">
        <v>147</v>
      </c>
      <c r="I14" s="2" t="s">
        <v>163</v>
      </c>
      <c r="J14" s="2" t="s">
        <v>167</v>
      </c>
    </row>
    <row r="15" spans="1:10" ht="43.2" x14ac:dyDescent="0.3">
      <c r="A15" s="4" t="s">
        <v>51</v>
      </c>
      <c r="B15" s="2" t="s">
        <v>35</v>
      </c>
      <c r="C15">
        <v>4</v>
      </c>
      <c r="D15" s="2" t="s">
        <v>36</v>
      </c>
      <c r="E15" s="2">
        <v>0.2</v>
      </c>
      <c r="F15" s="2" t="s">
        <v>37</v>
      </c>
      <c r="G15" s="2" t="s">
        <v>132</v>
      </c>
      <c r="H15" s="2" t="s">
        <v>148</v>
      </c>
      <c r="I15" s="2" t="s">
        <v>164</v>
      </c>
      <c r="J15" s="2" t="s">
        <v>167</v>
      </c>
    </row>
    <row r="16" spans="1:10" ht="57.6" x14ac:dyDescent="0.3">
      <c r="A16" s="4" t="s">
        <v>52</v>
      </c>
      <c r="B16" s="2" t="s">
        <v>35</v>
      </c>
      <c r="C16">
        <v>4</v>
      </c>
      <c r="D16" s="2" t="s">
        <v>36</v>
      </c>
      <c r="E16" s="2">
        <v>0.2</v>
      </c>
      <c r="F16" s="2" t="s">
        <v>37</v>
      </c>
      <c r="G16" s="2" t="s">
        <v>133</v>
      </c>
      <c r="H16" s="2" t="s">
        <v>149</v>
      </c>
      <c r="I16" s="2" t="s">
        <v>165</v>
      </c>
      <c r="J16" s="2" t="s">
        <v>167</v>
      </c>
    </row>
    <row r="17" spans="1:10" ht="57.6" x14ac:dyDescent="0.3">
      <c r="A17" s="4" t="s">
        <v>53</v>
      </c>
      <c r="B17" s="2" t="s">
        <v>35</v>
      </c>
      <c r="C17">
        <v>4</v>
      </c>
      <c r="D17" s="2" t="s">
        <v>36</v>
      </c>
      <c r="E17" s="2">
        <v>0.2</v>
      </c>
      <c r="F17" s="2" t="s">
        <v>37</v>
      </c>
      <c r="G17" s="2" t="s">
        <v>134</v>
      </c>
      <c r="H17" s="2" t="s">
        <v>150</v>
      </c>
      <c r="I17" s="2" t="s">
        <v>166</v>
      </c>
      <c r="J17" s="2" t="s">
        <v>167</v>
      </c>
    </row>
  </sheetData>
  <autoFilter ref="A1:J1" xr:uid="{B3D1A094-636F-47B1-B4DA-765F24ED4F3E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E8C4E-E173-4E13-A327-49182F6CC9E4}">
  <dimension ref="A1:J23"/>
  <sheetViews>
    <sheetView zoomScale="115" zoomScaleNormal="115" workbookViewId="0">
      <selection activeCell="A12" sqref="A12"/>
    </sheetView>
  </sheetViews>
  <sheetFormatPr baseColWidth="10" defaultColWidth="8.88671875" defaultRowHeight="14.4" x14ac:dyDescent="0.3"/>
  <cols>
    <col min="1" max="1" width="28" bestFit="1" customWidth="1"/>
    <col min="2" max="2" width="18" bestFit="1" customWidth="1"/>
    <col min="3" max="3" width="21" bestFit="1" customWidth="1"/>
    <col min="4" max="4" width="49.21875" bestFit="1" customWidth="1"/>
    <col min="5" max="5" width="20.77734375" bestFit="1" customWidth="1"/>
    <col min="6" max="6" width="25" bestFit="1" customWidth="1"/>
    <col min="7" max="7" width="12.88671875" bestFit="1" customWidth="1"/>
    <col min="8" max="8" width="14" customWidth="1"/>
    <col min="9" max="9" width="14.88671875" customWidth="1"/>
    <col min="10" max="10" width="26" customWidth="1"/>
  </cols>
  <sheetData>
    <row r="1" spans="1:10" s="13" customFormat="1" ht="31.2" x14ac:dyDescent="0.3">
      <c r="A1" s="12" t="s">
        <v>26</v>
      </c>
      <c r="B1" s="12" t="s">
        <v>38</v>
      </c>
      <c r="C1" s="12" t="s">
        <v>39</v>
      </c>
      <c r="D1" s="12" t="s">
        <v>40</v>
      </c>
      <c r="E1" s="15" t="s">
        <v>41</v>
      </c>
      <c r="F1" s="12" t="s">
        <v>42</v>
      </c>
      <c r="G1" s="12" t="s">
        <v>27</v>
      </c>
      <c r="H1" s="15" t="s">
        <v>192</v>
      </c>
      <c r="I1" s="15" t="s">
        <v>191</v>
      </c>
      <c r="J1" s="15" t="s">
        <v>220</v>
      </c>
    </row>
    <row r="2" spans="1:10" x14ac:dyDescent="0.3">
      <c r="A2" t="s">
        <v>168</v>
      </c>
      <c r="B2" s="6">
        <v>5000000</v>
      </c>
      <c r="C2" s="8">
        <v>45292</v>
      </c>
      <c r="D2" s="4" t="s">
        <v>55</v>
      </c>
      <c r="E2" s="9">
        <v>0.1</v>
      </c>
      <c r="F2" s="3">
        <f>B2*E2</f>
        <v>500000</v>
      </c>
      <c r="G2" s="3" t="s">
        <v>35</v>
      </c>
      <c r="H2" s="14">
        <f>VLOOKUP(D2,'Modelos de Activos'!$A$2:$C$17,3,FALSE)</f>
        <v>5</v>
      </c>
      <c r="I2" s="3">
        <f t="shared" ref="I2:I23" si="0">(B2-F2)/H2</f>
        <v>900000</v>
      </c>
      <c r="J2" s="3">
        <f>I2*1</f>
        <v>900000</v>
      </c>
    </row>
    <row r="3" spans="1:10" x14ac:dyDescent="0.3">
      <c r="A3" t="s">
        <v>169</v>
      </c>
      <c r="B3" s="7">
        <v>3000000</v>
      </c>
      <c r="C3" s="8">
        <v>45292</v>
      </c>
      <c r="D3" s="4" t="s">
        <v>55</v>
      </c>
      <c r="E3" s="9">
        <v>0.1</v>
      </c>
      <c r="F3" s="3">
        <f t="shared" ref="F3:F23" si="1">B3*E3</f>
        <v>300000</v>
      </c>
      <c r="G3" s="3" t="s">
        <v>35</v>
      </c>
      <c r="H3" s="14">
        <f>VLOOKUP(D3,'Modelos de Activos'!$A$2:$C$17,3,FALSE)</f>
        <v>5</v>
      </c>
      <c r="I3" s="3">
        <f t="shared" si="0"/>
        <v>540000</v>
      </c>
      <c r="J3" s="3">
        <f t="shared" ref="J3:J23" si="2">I3*1</f>
        <v>540000</v>
      </c>
    </row>
    <row r="4" spans="1:10" x14ac:dyDescent="0.3">
      <c r="A4" t="s">
        <v>170</v>
      </c>
      <c r="B4" s="7">
        <v>2000000</v>
      </c>
      <c r="C4" s="8">
        <v>45292</v>
      </c>
      <c r="D4" s="4" t="s">
        <v>55</v>
      </c>
      <c r="E4" s="9">
        <v>0.1</v>
      </c>
      <c r="F4" s="3">
        <f t="shared" si="1"/>
        <v>200000</v>
      </c>
      <c r="G4" s="3" t="s">
        <v>35</v>
      </c>
      <c r="H4" s="14">
        <f>VLOOKUP(D4,'Modelos de Activos'!$A$2:$C$17,3,FALSE)</f>
        <v>5</v>
      </c>
      <c r="I4" s="3">
        <f t="shared" si="0"/>
        <v>360000</v>
      </c>
      <c r="J4" s="3">
        <f t="shared" si="2"/>
        <v>360000</v>
      </c>
    </row>
    <row r="5" spans="1:10" x14ac:dyDescent="0.3">
      <c r="A5" t="s">
        <v>171</v>
      </c>
      <c r="B5" s="7">
        <v>1000000</v>
      </c>
      <c r="C5" s="8">
        <v>45292</v>
      </c>
      <c r="D5" s="4" t="s">
        <v>55</v>
      </c>
      <c r="E5" s="9">
        <v>0.1</v>
      </c>
      <c r="F5" s="3">
        <f t="shared" si="1"/>
        <v>100000</v>
      </c>
      <c r="G5" s="3" t="s">
        <v>35</v>
      </c>
      <c r="H5" s="14">
        <f>VLOOKUP(D5,'Modelos de Activos'!$A$2:$C$17,3,FALSE)</f>
        <v>5</v>
      </c>
      <c r="I5" s="3">
        <f t="shared" si="0"/>
        <v>180000</v>
      </c>
      <c r="J5" s="3">
        <f t="shared" si="2"/>
        <v>180000</v>
      </c>
    </row>
    <row r="6" spans="1:10" x14ac:dyDescent="0.3">
      <c r="A6" t="s">
        <v>172</v>
      </c>
      <c r="B6" s="7">
        <v>60000000</v>
      </c>
      <c r="C6" s="8">
        <v>45292</v>
      </c>
      <c r="D6" s="4" t="s">
        <v>57</v>
      </c>
      <c r="E6" s="9">
        <v>0.2</v>
      </c>
      <c r="F6" s="3">
        <f t="shared" si="1"/>
        <v>12000000</v>
      </c>
      <c r="G6" s="3" t="s">
        <v>35</v>
      </c>
      <c r="H6" s="14">
        <f>VLOOKUP(D6,'Modelos de Activos'!$A$2:$C$17,3,FALSE)</f>
        <v>10</v>
      </c>
      <c r="I6" s="3">
        <f t="shared" si="0"/>
        <v>4800000</v>
      </c>
      <c r="J6" s="3">
        <f t="shared" si="2"/>
        <v>4800000</v>
      </c>
    </row>
    <row r="7" spans="1:10" x14ac:dyDescent="0.3">
      <c r="A7" t="s">
        <v>173</v>
      </c>
      <c r="B7" s="7">
        <v>15000000</v>
      </c>
      <c r="C7" s="8">
        <v>45292</v>
      </c>
      <c r="D7" s="4" t="s">
        <v>57</v>
      </c>
      <c r="E7" s="9">
        <v>0.2</v>
      </c>
      <c r="F7" s="3">
        <f t="shared" si="1"/>
        <v>3000000</v>
      </c>
      <c r="G7" s="3" t="s">
        <v>35</v>
      </c>
      <c r="H7" s="14">
        <f>VLOOKUP(D7,'Modelos de Activos'!$A$2:$C$17,3,FALSE)</f>
        <v>10</v>
      </c>
      <c r="I7" s="3">
        <f t="shared" si="0"/>
        <v>1200000</v>
      </c>
      <c r="J7" s="3">
        <f t="shared" si="2"/>
        <v>1200000</v>
      </c>
    </row>
    <row r="8" spans="1:10" x14ac:dyDescent="0.3">
      <c r="A8" t="s">
        <v>179</v>
      </c>
      <c r="B8" s="7">
        <v>80000000</v>
      </c>
      <c r="C8" s="8">
        <v>45292</v>
      </c>
      <c r="D8" s="4" t="s">
        <v>57</v>
      </c>
      <c r="E8" s="9">
        <v>0.2</v>
      </c>
      <c r="F8" s="3">
        <f t="shared" si="1"/>
        <v>16000000</v>
      </c>
      <c r="G8" s="3" t="s">
        <v>35</v>
      </c>
      <c r="H8" s="14">
        <f>VLOOKUP(D8,'Modelos de Activos'!$A$2:$C$17,3,FALSE)</f>
        <v>10</v>
      </c>
      <c r="I8" s="3">
        <f t="shared" si="0"/>
        <v>6400000</v>
      </c>
      <c r="J8" s="3">
        <f t="shared" si="2"/>
        <v>6400000</v>
      </c>
    </row>
    <row r="9" spans="1:10" x14ac:dyDescent="0.3">
      <c r="A9" t="s">
        <v>174</v>
      </c>
      <c r="B9" s="7">
        <v>4000000</v>
      </c>
      <c r="C9" s="8">
        <v>45292</v>
      </c>
      <c r="D9" s="4" t="s">
        <v>44</v>
      </c>
      <c r="E9" s="9">
        <v>0.1</v>
      </c>
      <c r="F9" s="3">
        <f t="shared" si="1"/>
        <v>400000</v>
      </c>
      <c r="G9" s="3" t="s">
        <v>35</v>
      </c>
      <c r="H9" s="14">
        <f>VLOOKUP(D9,'Modelos de Activos'!$A$2:$C$17,3,FALSE)</f>
        <v>2</v>
      </c>
      <c r="I9" s="3">
        <f t="shared" si="0"/>
        <v>1800000</v>
      </c>
      <c r="J9" s="3">
        <f t="shared" si="2"/>
        <v>1800000</v>
      </c>
    </row>
    <row r="10" spans="1:10" x14ac:dyDescent="0.3">
      <c r="A10" t="s">
        <v>180</v>
      </c>
      <c r="B10" s="7">
        <v>1500000</v>
      </c>
      <c r="C10" s="8">
        <v>45292</v>
      </c>
      <c r="D10" s="4" t="s">
        <v>44</v>
      </c>
      <c r="E10" s="9">
        <v>0.1</v>
      </c>
      <c r="F10" s="3">
        <f t="shared" si="1"/>
        <v>150000</v>
      </c>
      <c r="G10" s="3" t="s">
        <v>35</v>
      </c>
      <c r="H10" s="14">
        <f>VLOOKUP(D10,'Modelos de Activos'!$A$2:$C$17,3,FALSE)</f>
        <v>2</v>
      </c>
      <c r="I10" s="3">
        <f t="shared" si="0"/>
        <v>675000</v>
      </c>
      <c r="J10" s="3">
        <f t="shared" si="2"/>
        <v>675000</v>
      </c>
    </row>
    <row r="11" spans="1:10" x14ac:dyDescent="0.3">
      <c r="A11" t="s">
        <v>175</v>
      </c>
      <c r="B11" s="7">
        <v>2000000</v>
      </c>
      <c r="C11" s="8">
        <v>45292</v>
      </c>
      <c r="D11" s="4" t="s">
        <v>44</v>
      </c>
      <c r="E11" s="9">
        <v>0.1</v>
      </c>
      <c r="F11" s="3">
        <f t="shared" si="1"/>
        <v>200000</v>
      </c>
      <c r="G11" s="3" t="s">
        <v>35</v>
      </c>
      <c r="H11" s="14">
        <f>VLOOKUP(D11,'Modelos de Activos'!$A$2:$C$17,3,FALSE)</f>
        <v>2</v>
      </c>
      <c r="I11" s="3">
        <f t="shared" si="0"/>
        <v>900000</v>
      </c>
      <c r="J11" s="3">
        <f t="shared" si="2"/>
        <v>900000</v>
      </c>
    </row>
    <row r="12" spans="1:10" x14ac:dyDescent="0.3">
      <c r="A12" t="s">
        <v>176</v>
      </c>
      <c r="B12" s="7">
        <v>8000000</v>
      </c>
      <c r="C12" s="8">
        <v>45292</v>
      </c>
      <c r="D12" s="4" t="s">
        <v>44</v>
      </c>
      <c r="E12" s="9">
        <v>0.1</v>
      </c>
      <c r="F12" s="3">
        <f t="shared" si="1"/>
        <v>800000</v>
      </c>
      <c r="G12" s="3" t="s">
        <v>35</v>
      </c>
      <c r="H12" s="14">
        <f>VLOOKUP(D12,'Modelos de Activos'!$A$2:$C$17,3,FALSE)</f>
        <v>2</v>
      </c>
      <c r="I12" s="3">
        <f t="shared" si="0"/>
        <v>3600000</v>
      </c>
      <c r="J12" s="3">
        <f t="shared" si="2"/>
        <v>3600000</v>
      </c>
    </row>
    <row r="13" spans="1:10" x14ac:dyDescent="0.3">
      <c r="A13" t="s">
        <v>181</v>
      </c>
      <c r="B13" s="7">
        <v>150000000</v>
      </c>
      <c r="C13" s="8">
        <v>45292</v>
      </c>
      <c r="D13" s="4" t="s">
        <v>54</v>
      </c>
      <c r="E13" s="9">
        <v>0.2</v>
      </c>
      <c r="F13" s="3">
        <f t="shared" si="1"/>
        <v>30000000</v>
      </c>
      <c r="G13" s="3" t="s">
        <v>35</v>
      </c>
      <c r="H13" s="14">
        <f>VLOOKUP(D13,'Modelos de Activos'!$A$2:$C$17,3,FALSE)</f>
        <v>5</v>
      </c>
      <c r="I13" s="3">
        <f t="shared" si="0"/>
        <v>24000000</v>
      </c>
      <c r="J13" s="3">
        <f t="shared" si="2"/>
        <v>24000000</v>
      </c>
    </row>
    <row r="14" spans="1:10" x14ac:dyDescent="0.3">
      <c r="A14" t="s">
        <v>177</v>
      </c>
      <c r="B14" s="7">
        <v>100000000</v>
      </c>
      <c r="C14" s="8">
        <v>45292</v>
      </c>
      <c r="D14" s="4" t="s">
        <v>54</v>
      </c>
      <c r="E14" s="9">
        <v>0.2</v>
      </c>
      <c r="F14" s="3">
        <f t="shared" si="1"/>
        <v>20000000</v>
      </c>
      <c r="G14" s="3" t="s">
        <v>35</v>
      </c>
      <c r="H14" s="14">
        <f>VLOOKUP(D14,'Modelos de Activos'!$A$2:$C$17,3,FALSE)</f>
        <v>5</v>
      </c>
      <c r="I14" s="3">
        <f t="shared" si="0"/>
        <v>16000000</v>
      </c>
      <c r="J14" s="3">
        <f t="shared" si="2"/>
        <v>16000000</v>
      </c>
    </row>
    <row r="15" spans="1:10" x14ac:dyDescent="0.3">
      <c r="A15" t="s">
        <v>182</v>
      </c>
      <c r="B15" s="7">
        <v>80000000</v>
      </c>
      <c r="C15" s="8">
        <v>45292</v>
      </c>
      <c r="D15" s="4" t="s">
        <v>54</v>
      </c>
      <c r="E15" s="9">
        <v>0.2</v>
      </c>
      <c r="F15" s="3">
        <f t="shared" si="1"/>
        <v>16000000</v>
      </c>
      <c r="G15" s="3" t="s">
        <v>35</v>
      </c>
      <c r="H15" s="14">
        <f>VLOOKUP(D15,'Modelos de Activos'!$A$2:$C$17,3,FALSE)</f>
        <v>5</v>
      </c>
      <c r="I15" s="3">
        <f t="shared" si="0"/>
        <v>12800000</v>
      </c>
      <c r="J15" s="3">
        <f t="shared" si="2"/>
        <v>12800000</v>
      </c>
    </row>
    <row r="16" spans="1:10" x14ac:dyDescent="0.3">
      <c r="A16" t="s">
        <v>183</v>
      </c>
      <c r="B16" s="7">
        <v>200000000</v>
      </c>
      <c r="C16" s="8">
        <v>45292</v>
      </c>
      <c r="D16" s="4" t="s">
        <v>58</v>
      </c>
      <c r="E16" s="9">
        <v>0.2</v>
      </c>
      <c r="F16" s="3">
        <f t="shared" si="1"/>
        <v>40000000</v>
      </c>
      <c r="G16" s="3" t="s">
        <v>35</v>
      </c>
      <c r="H16" s="14">
        <f>VLOOKUP(D16,'Modelos de Activos'!$A$2:$C$17,3,FALSE)</f>
        <v>30</v>
      </c>
      <c r="I16" s="3">
        <f t="shared" si="0"/>
        <v>5333333.333333333</v>
      </c>
      <c r="J16" s="3">
        <f t="shared" si="2"/>
        <v>5333333.333333333</v>
      </c>
    </row>
    <row r="17" spans="1:10" x14ac:dyDescent="0.3">
      <c r="A17" t="s">
        <v>184</v>
      </c>
      <c r="B17" s="7">
        <v>250000000</v>
      </c>
      <c r="C17" s="8">
        <v>45292</v>
      </c>
      <c r="D17" s="4" t="s">
        <v>58</v>
      </c>
      <c r="E17" s="9">
        <v>0.2</v>
      </c>
      <c r="F17" s="3">
        <f t="shared" si="1"/>
        <v>50000000</v>
      </c>
      <c r="G17" s="3" t="s">
        <v>35</v>
      </c>
      <c r="H17" s="14">
        <f>VLOOKUP(D17,'Modelos de Activos'!$A$2:$C$17,3,FALSE)</f>
        <v>30</v>
      </c>
      <c r="I17" s="3">
        <f t="shared" si="0"/>
        <v>6666666.666666667</v>
      </c>
      <c r="J17" s="3">
        <f t="shared" si="2"/>
        <v>6666666.666666667</v>
      </c>
    </row>
    <row r="18" spans="1:10" x14ac:dyDescent="0.3">
      <c r="A18" t="s">
        <v>185</v>
      </c>
      <c r="B18" s="7">
        <v>500000000</v>
      </c>
      <c r="C18" s="8">
        <v>45292</v>
      </c>
      <c r="D18" s="4" t="s">
        <v>46</v>
      </c>
      <c r="E18" s="9">
        <v>0.2</v>
      </c>
      <c r="F18" s="3">
        <f t="shared" si="1"/>
        <v>100000000</v>
      </c>
      <c r="G18" s="3" t="s">
        <v>35</v>
      </c>
      <c r="H18" s="14">
        <f>VLOOKUP(D18,'Modelos de Activos'!$A$2:$C$17,3,FALSE)</f>
        <v>20</v>
      </c>
      <c r="I18" s="3">
        <f t="shared" si="0"/>
        <v>20000000</v>
      </c>
      <c r="J18" s="3">
        <f t="shared" si="2"/>
        <v>20000000</v>
      </c>
    </row>
    <row r="19" spans="1:10" x14ac:dyDescent="0.3">
      <c r="A19" t="s">
        <v>189</v>
      </c>
      <c r="B19" s="7">
        <v>400000000</v>
      </c>
      <c r="C19" s="8">
        <v>45292</v>
      </c>
      <c r="D19" s="4" t="s">
        <v>46</v>
      </c>
      <c r="E19" s="9">
        <v>0.2</v>
      </c>
      <c r="F19" s="3">
        <f t="shared" si="1"/>
        <v>80000000</v>
      </c>
      <c r="G19" s="3" t="s">
        <v>35</v>
      </c>
      <c r="H19" s="14">
        <f>VLOOKUP(D19,'Modelos de Activos'!$A$2:$C$17,3,FALSE)</f>
        <v>20</v>
      </c>
      <c r="I19" s="3">
        <f t="shared" si="0"/>
        <v>16000000</v>
      </c>
      <c r="J19" s="3">
        <f t="shared" si="2"/>
        <v>16000000</v>
      </c>
    </row>
    <row r="20" spans="1:10" x14ac:dyDescent="0.3">
      <c r="A20" t="s">
        <v>178</v>
      </c>
      <c r="B20" s="7">
        <v>100000000</v>
      </c>
      <c r="C20" s="8">
        <v>45292</v>
      </c>
      <c r="D20" s="4" t="s">
        <v>49</v>
      </c>
      <c r="E20" s="9">
        <v>0.2</v>
      </c>
      <c r="F20" s="3">
        <f t="shared" si="1"/>
        <v>20000000</v>
      </c>
      <c r="G20" s="3" t="s">
        <v>35</v>
      </c>
      <c r="H20" s="14">
        <f>VLOOKUP(D20,'Modelos de Activos'!$A$2:$C$17,3,FALSE)</f>
        <v>10</v>
      </c>
      <c r="I20" s="3">
        <f t="shared" si="0"/>
        <v>8000000</v>
      </c>
      <c r="J20" s="3">
        <f t="shared" si="2"/>
        <v>8000000</v>
      </c>
    </row>
    <row r="21" spans="1:10" x14ac:dyDescent="0.3">
      <c r="A21" t="s">
        <v>186</v>
      </c>
      <c r="B21" s="7">
        <v>60000000</v>
      </c>
      <c r="C21" s="8">
        <v>45292</v>
      </c>
      <c r="D21" s="4" t="s">
        <v>49</v>
      </c>
      <c r="E21" s="9">
        <v>0.2</v>
      </c>
      <c r="F21" s="3">
        <f t="shared" si="1"/>
        <v>12000000</v>
      </c>
      <c r="G21" s="3" t="s">
        <v>35</v>
      </c>
      <c r="H21" s="14">
        <f>VLOOKUP(D21,'Modelos de Activos'!$A$2:$C$17,3,FALSE)</f>
        <v>10</v>
      </c>
      <c r="I21" s="3">
        <f t="shared" si="0"/>
        <v>4800000</v>
      </c>
      <c r="J21" s="3">
        <f t="shared" si="2"/>
        <v>4800000</v>
      </c>
    </row>
    <row r="22" spans="1:10" x14ac:dyDescent="0.3">
      <c r="A22" t="s">
        <v>187</v>
      </c>
      <c r="B22" s="7">
        <v>40000000</v>
      </c>
      <c r="C22" s="8">
        <v>45292</v>
      </c>
      <c r="D22" s="4" t="s">
        <v>45</v>
      </c>
      <c r="E22" s="9">
        <v>0.1</v>
      </c>
      <c r="F22" s="3">
        <f t="shared" si="1"/>
        <v>4000000</v>
      </c>
      <c r="G22" s="3" t="s">
        <v>35</v>
      </c>
      <c r="H22" s="14">
        <f>VLOOKUP(D22,'Modelos de Activos'!$A$2:$C$17,3,FALSE)</f>
        <v>2</v>
      </c>
      <c r="I22" s="3">
        <f t="shared" si="0"/>
        <v>18000000</v>
      </c>
      <c r="J22" s="3">
        <f t="shared" si="2"/>
        <v>18000000</v>
      </c>
    </row>
    <row r="23" spans="1:10" x14ac:dyDescent="0.3">
      <c r="A23" t="s">
        <v>188</v>
      </c>
      <c r="B23" s="7">
        <v>15000000</v>
      </c>
      <c r="C23" s="8">
        <v>45292</v>
      </c>
      <c r="D23" s="4" t="s">
        <v>45</v>
      </c>
      <c r="E23" s="9">
        <v>0.1</v>
      </c>
      <c r="F23" s="3">
        <f t="shared" si="1"/>
        <v>1500000</v>
      </c>
      <c r="G23" s="3" t="s">
        <v>35</v>
      </c>
      <c r="H23" s="14">
        <f>VLOOKUP(D23,'Modelos de Activos'!$A$2:$C$17,3,FALSE)</f>
        <v>2</v>
      </c>
      <c r="I23" s="3">
        <f t="shared" si="0"/>
        <v>6750000</v>
      </c>
      <c r="J23" s="3">
        <f t="shared" si="2"/>
        <v>6750000</v>
      </c>
    </row>
  </sheetData>
  <autoFilter ref="A1:J1" xr:uid="{ED1E8C4E-E173-4E13-A327-49182F6CC9E4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8BADC-FE92-4BCD-B5E2-A8B32F71FEC8}">
  <dimension ref="A1:G68"/>
  <sheetViews>
    <sheetView topLeftCell="C1" zoomScaleNormal="100" workbookViewId="0">
      <selection activeCell="G46" sqref="D46:G46"/>
    </sheetView>
  </sheetViews>
  <sheetFormatPr baseColWidth="10" defaultColWidth="8.88671875" defaultRowHeight="14.4" x14ac:dyDescent="0.3"/>
  <cols>
    <col min="1" max="1" width="13.44140625" bestFit="1" customWidth="1"/>
    <col min="2" max="2" width="10.5546875" bestFit="1" customWidth="1"/>
    <col min="3" max="3" width="21.44140625" bestFit="1" customWidth="1"/>
    <col min="4" max="4" width="78.109375" customWidth="1"/>
    <col min="5" max="7" width="30.6640625" customWidth="1"/>
  </cols>
  <sheetData>
    <row r="1" spans="1:7" x14ac:dyDescent="0.3">
      <c r="A1" s="1" t="s">
        <v>34</v>
      </c>
      <c r="B1" s="1" t="s">
        <v>210</v>
      </c>
      <c r="C1" s="1" t="s">
        <v>209</v>
      </c>
      <c r="D1" s="1" t="s">
        <v>211</v>
      </c>
      <c r="E1" s="1" t="s">
        <v>212</v>
      </c>
      <c r="F1" s="1" t="s">
        <v>213</v>
      </c>
      <c r="G1" s="1" t="s">
        <v>214</v>
      </c>
    </row>
    <row r="2" spans="1:7" ht="28.8" x14ac:dyDescent="0.3">
      <c r="A2" s="2" t="s">
        <v>167</v>
      </c>
      <c r="B2" s="8">
        <v>45658</v>
      </c>
      <c r="C2" s="2" t="s">
        <v>215</v>
      </c>
      <c r="D2" s="4" t="s">
        <v>119</v>
      </c>
      <c r="E2" t="s">
        <v>168</v>
      </c>
      <c r="F2" s="6">
        <v>5000000</v>
      </c>
      <c r="G2" s="3">
        <v>0</v>
      </c>
    </row>
    <row r="3" spans="1:7" x14ac:dyDescent="0.3">
      <c r="A3" s="2"/>
      <c r="B3" s="2"/>
      <c r="C3" s="2"/>
      <c r="D3" s="4" t="s">
        <v>119</v>
      </c>
      <c r="E3" t="s">
        <v>169</v>
      </c>
      <c r="F3" s="7">
        <v>3000000</v>
      </c>
      <c r="G3" s="3">
        <v>0</v>
      </c>
    </row>
    <row r="4" spans="1:7" x14ac:dyDescent="0.3">
      <c r="A4" s="2"/>
      <c r="B4" s="2"/>
      <c r="C4" s="2"/>
      <c r="D4" s="4" t="s">
        <v>119</v>
      </c>
      <c r="E4" t="s">
        <v>170</v>
      </c>
      <c r="F4" s="7">
        <v>2000000</v>
      </c>
      <c r="G4" s="3">
        <v>0</v>
      </c>
    </row>
    <row r="5" spans="1:7" x14ac:dyDescent="0.3">
      <c r="A5" s="2"/>
      <c r="B5" s="2"/>
      <c r="C5" s="2"/>
      <c r="D5" s="4" t="s">
        <v>119</v>
      </c>
      <c r="E5" t="s">
        <v>171</v>
      </c>
      <c r="F5" s="7">
        <v>1000000</v>
      </c>
      <c r="G5" s="3">
        <v>0</v>
      </c>
    </row>
    <row r="6" spans="1:7" x14ac:dyDescent="0.3">
      <c r="A6" s="2"/>
      <c r="B6" s="2"/>
      <c r="C6" s="2"/>
      <c r="D6" s="4" t="s">
        <v>121</v>
      </c>
      <c r="E6" t="s">
        <v>172</v>
      </c>
      <c r="F6" s="7">
        <v>60000000</v>
      </c>
      <c r="G6" s="3">
        <v>0</v>
      </c>
    </row>
    <row r="7" spans="1:7" x14ac:dyDescent="0.3">
      <c r="D7" s="4" t="s">
        <v>121</v>
      </c>
      <c r="E7" t="s">
        <v>173</v>
      </c>
      <c r="F7" s="7">
        <v>15000000</v>
      </c>
      <c r="G7" s="3">
        <v>0</v>
      </c>
    </row>
    <row r="8" spans="1:7" x14ac:dyDescent="0.3">
      <c r="D8" s="4" t="s">
        <v>121</v>
      </c>
      <c r="E8" t="s">
        <v>179</v>
      </c>
      <c r="F8" s="7">
        <v>80000000</v>
      </c>
      <c r="G8" s="3">
        <v>0</v>
      </c>
    </row>
    <row r="9" spans="1:7" x14ac:dyDescent="0.3">
      <c r="D9" s="4" t="s">
        <v>123</v>
      </c>
      <c r="E9" t="s">
        <v>174</v>
      </c>
      <c r="F9" s="7">
        <v>4000000</v>
      </c>
      <c r="G9" s="3">
        <v>0</v>
      </c>
    </row>
    <row r="10" spans="1:7" x14ac:dyDescent="0.3">
      <c r="D10" s="4" t="s">
        <v>123</v>
      </c>
      <c r="E10" t="s">
        <v>180</v>
      </c>
      <c r="F10" s="7">
        <v>1500000</v>
      </c>
      <c r="G10" s="3">
        <v>0</v>
      </c>
    </row>
    <row r="11" spans="1:7" x14ac:dyDescent="0.3">
      <c r="D11" s="4" t="s">
        <v>123</v>
      </c>
      <c r="E11" t="s">
        <v>175</v>
      </c>
      <c r="F11" s="7">
        <v>2000000</v>
      </c>
      <c r="G11" s="3">
        <v>0</v>
      </c>
    </row>
    <row r="12" spans="1:7" x14ac:dyDescent="0.3">
      <c r="D12" s="4" t="s">
        <v>123</v>
      </c>
      <c r="E12" t="s">
        <v>176</v>
      </c>
      <c r="F12" s="7">
        <v>8000000</v>
      </c>
      <c r="G12" s="3">
        <v>0</v>
      </c>
    </row>
    <row r="13" spans="1:7" x14ac:dyDescent="0.3">
      <c r="D13" s="4" t="s">
        <v>124</v>
      </c>
      <c r="E13" t="s">
        <v>181</v>
      </c>
      <c r="F13" s="7">
        <v>150000000</v>
      </c>
      <c r="G13" s="3">
        <v>0</v>
      </c>
    </row>
    <row r="14" spans="1:7" x14ac:dyDescent="0.3">
      <c r="D14" s="4" t="s">
        <v>124</v>
      </c>
      <c r="E14" t="s">
        <v>177</v>
      </c>
      <c r="F14" s="7">
        <v>100000000</v>
      </c>
      <c r="G14" s="3">
        <v>0</v>
      </c>
    </row>
    <row r="15" spans="1:7" x14ac:dyDescent="0.3">
      <c r="D15" s="4" t="s">
        <v>124</v>
      </c>
      <c r="E15" t="s">
        <v>182</v>
      </c>
      <c r="F15" s="7">
        <v>80000000</v>
      </c>
      <c r="G15" s="3">
        <v>0</v>
      </c>
    </row>
    <row r="16" spans="1:7" x14ac:dyDescent="0.3">
      <c r="D16" s="4" t="s">
        <v>126</v>
      </c>
      <c r="E16" t="s">
        <v>183</v>
      </c>
      <c r="F16" s="7">
        <v>200000000</v>
      </c>
      <c r="G16" s="3">
        <v>0</v>
      </c>
    </row>
    <row r="17" spans="4:7" x14ac:dyDescent="0.3">
      <c r="D17" s="4" t="s">
        <v>126</v>
      </c>
      <c r="E17" t="s">
        <v>184</v>
      </c>
      <c r="F17" s="7">
        <v>250000000</v>
      </c>
      <c r="G17" s="3">
        <v>0</v>
      </c>
    </row>
    <row r="18" spans="4:7" x14ac:dyDescent="0.3">
      <c r="D18" s="4" t="s">
        <v>127</v>
      </c>
      <c r="E18" t="s">
        <v>185</v>
      </c>
      <c r="F18" s="7">
        <v>500000000</v>
      </c>
      <c r="G18" s="3">
        <v>0</v>
      </c>
    </row>
    <row r="19" spans="4:7" x14ac:dyDescent="0.3">
      <c r="D19" s="4" t="s">
        <v>127</v>
      </c>
      <c r="E19" t="s">
        <v>189</v>
      </c>
      <c r="F19" s="7">
        <v>400000000</v>
      </c>
      <c r="G19" s="3">
        <v>0</v>
      </c>
    </row>
    <row r="20" spans="4:7" x14ac:dyDescent="0.3">
      <c r="D20" s="4" t="s">
        <v>130</v>
      </c>
      <c r="E20" t="s">
        <v>178</v>
      </c>
      <c r="F20" s="7">
        <v>100000000</v>
      </c>
      <c r="G20" s="3">
        <v>0</v>
      </c>
    </row>
    <row r="21" spans="4:7" x14ac:dyDescent="0.3">
      <c r="D21" s="4" t="s">
        <v>130</v>
      </c>
      <c r="E21" t="s">
        <v>186</v>
      </c>
      <c r="F21" s="7">
        <v>60000000</v>
      </c>
      <c r="G21" s="3">
        <v>0</v>
      </c>
    </row>
    <row r="22" spans="4:7" x14ac:dyDescent="0.3">
      <c r="D22" s="4" t="s">
        <v>125</v>
      </c>
      <c r="E22" t="s">
        <v>187</v>
      </c>
      <c r="F22" s="7">
        <v>40000000</v>
      </c>
      <c r="G22" s="3">
        <v>0</v>
      </c>
    </row>
    <row r="23" spans="4:7" x14ac:dyDescent="0.3">
      <c r="D23" s="4" t="s">
        <v>125</v>
      </c>
      <c r="E23" t="s">
        <v>188</v>
      </c>
      <c r="F23" s="7">
        <v>15000000</v>
      </c>
      <c r="G23" s="3">
        <v>0</v>
      </c>
    </row>
    <row r="24" spans="4:7" x14ac:dyDescent="0.3">
      <c r="D24" t="s">
        <v>135</v>
      </c>
      <c r="E24" t="s">
        <v>168</v>
      </c>
      <c r="F24" s="3">
        <v>0</v>
      </c>
      <c r="G24" s="3">
        <v>900000</v>
      </c>
    </row>
    <row r="25" spans="4:7" x14ac:dyDescent="0.3">
      <c r="D25" t="s">
        <v>135</v>
      </c>
      <c r="E25" t="s">
        <v>169</v>
      </c>
      <c r="F25" s="3">
        <v>0</v>
      </c>
      <c r="G25" s="3">
        <v>540000</v>
      </c>
    </row>
    <row r="26" spans="4:7" x14ac:dyDescent="0.3">
      <c r="D26" t="s">
        <v>135</v>
      </c>
      <c r="E26" t="s">
        <v>170</v>
      </c>
      <c r="F26" s="3">
        <v>0</v>
      </c>
      <c r="G26" s="3">
        <v>360000</v>
      </c>
    </row>
    <row r="27" spans="4:7" x14ac:dyDescent="0.3">
      <c r="D27" t="s">
        <v>135</v>
      </c>
      <c r="E27" t="s">
        <v>171</v>
      </c>
      <c r="F27" s="3">
        <v>0</v>
      </c>
      <c r="G27" s="3">
        <v>180000</v>
      </c>
    </row>
    <row r="28" spans="4:7" x14ac:dyDescent="0.3">
      <c r="D28" t="s">
        <v>137</v>
      </c>
      <c r="E28" t="s">
        <v>172</v>
      </c>
      <c r="F28" s="3">
        <v>0</v>
      </c>
      <c r="G28" s="3">
        <v>4800000</v>
      </c>
    </row>
    <row r="29" spans="4:7" x14ac:dyDescent="0.3">
      <c r="D29" t="s">
        <v>137</v>
      </c>
      <c r="E29" t="s">
        <v>173</v>
      </c>
      <c r="F29" s="3">
        <v>0</v>
      </c>
      <c r="G29" s="3">
        <v>1200000</v>
      </c>
    </row>
    <row r="30" spans="4:7" x14ac:dyDescent="0.3">
      <c r="D30" t="s">
        <v>137</v>
      </c>
      <c r="E30" t="s">
        <v>179</v>
      </c>
      <c r="F30" s="3">
        <v>0</v>
      </c>
      <c r="G30" s="3">
        <v>6400000</v>
      </c>
    </row>
    <row r="31" spans="4:7" x14ac:dyDescent="0.3">
      <c r="D31" t="s">
        <v>139</v>
      </c>
      <c r="E31" t="s">
        <v>174</v>
      </c>
      <c r="F31" s="3">
        <v>0</v>
      </c>
      <c r="G31" s="3">
        <v>1800000</v>
      </c>
    </row>
    <row r="32" spans="4:7" x14ac:dyDescent="0.3">
      <c r="D32" t="s">
        <v>139</v>
      </c>
      <c r="E32" t="s">
        <v>180</v>
      </c>
      <c r="F32" s="3">
        <v>0</v>
      </c>
      <c r="G32" s="3">
        <v>675000</v>
      </c>
    </row>
    <row r="33" spans="4:7" x14ac:dyDescent="0.3">
      <c r="D33" t="s">
        <v>139</v>
      </c>
      <c r="E33" t="s">
        <v>175</v>
      </c>
      <c r="F33" s="3">
        <v>0</v>
      </c>
      <c r="G33" s="3">
        <v>900000</v>
      </c>
    </row>
    <row r="34" spans="4:7" x14ac:dyDescent="0.3">
      <c r="D34" t="s">
        <v>139</v>
      </c>
      <c r="E34" t="s">
        <v>176</v>
      </c>
      <c r="F34" s="3">
        <v>0</v>
      </c>
      <c r="G34" s="3">
        <v>3600000</v>
      </c>
    </row>
    <row r="35" spans="4:7" x14ac:dyDescent="0.3">
      <c r="D35" t="s">
        <v>140</v>
      </c>
      <c r="E35" t="s">
        <v>181</v>
      </c>
      <c r="F35" s="3">
        <v>0</v>
      </c>
      <c r="G35" s="3">
        <v>24000000</v>
      </c>
    </row>
    <row r="36" spans="4:7" x14ac:dyDescent="0.3">
      <c r="D36" t="s">
        <v>140</v>
      </c>
      <c r="E36" t="s">
        <v>177</v>
      </c>
      <c r="F36" s="3">
        <v>0</v>
      </c>
      <c r="G36" s="3">
        <v>16000000</v>
      </c>
    </row>
    <row r="37" spans="4:7" x14ac:dyDescent="0.3">
      <c r="D37" t="s">
        <v>140</v>
      </c>
      <c r="E37" t="s">
        <v>182</v>
      </c>
      <c r="F37" s="3">
        <v>0</v>
      </c>
      <c r="G37" s="3">
        <v>12800000</v>
      </c>
    </row>
    <row r="38" spans="4:7" x14ac:dyDescent="0.3">
      <c r="D38" t="s">
        <v>142</v>
      </c>
      <c r="E38" t="s">
        <v>183</v>
      </c>
      <c r="F38" s="3">
        <v>0</v>
      </c>
      <c r="G38" s="3">
        <v>5333333.333333333</v>
      </c>
    </row>
    <row r="39" spans="4:7" x14ac:dyDescent="0.3">
      <c r="D39" t="s">
        <v>142</v>
      </c>
      <c r="E39" t="s">
        <v>184</v>
      </c>
      <c r="F39" s="3">
        <v>0</v>
      </c>
      <c r="G39" s="3">
        <v>6666666.666666667</v>
      </c>
    </row>
    <row r="40" spans="4:7" x14ac:dyDescent="0.3">
      <c r="D40" t="s">
        <v>143</v>
      </c>
      <c r="E40" t="s">
        <v>185</v>
      </c>
      <c r="F40" s="3">
        <v>0</v>
      </c>
      <c r="G40" s="3">
        <v>20000000</v>
      </c>
    </row>
    <row r="41" spans="4:7" x14ac:dyDescent="0.3">
      <c r="D41" t="s">
        <v>143</v>
      </c>
      <c r="E41" t="s">
        <v>189</v>
      </c>
      <c r="F41" s="3">
        <v>0</v>
      </c>
      <c r="G41" s="3">
        <v>16000000</v>
      </c>
    </row>
    <row r="42" spans="4:7" x14ac:dyDescent="0.3">
      <c r="D42" t="s">
        <v>146</v>
      </c>
      <c r="E42" t="s">
        <v>178</v>
      </c>
      <c r="F42" s="3">
        <v>0</v>
      </c>
      <c r="G42" s="3">
        <v>8000000</v>
      </c>
    </row>
    <row r="43" spans="4:7" x14ac:dyDescent="0.3">
      <c r="D43" t="s">
        <v>146</v>
      </c>
      <c r="E43" t="s">
        <v>186</v>
      </c>
      <c r="F43" s="3">
        <v>0</v>
      </c>
      <c r="G43" s="3">
        <v>4800000</v>
      </c>
    </row>
    <row r="44" spans="4:7" x14ac:dyDescent="0.3">
      <c r="D44" t="s">
        <v>141</v>
      </c>
      <c r="E44" t="s">
        <v>187</v>
      </c>
      <c r="F44" s="3">
        <v>0</v>
      </c>
      <c r="G44" s="3">
        <v>18000000</v>
      </c>
    </row>
    <row r="45" spans="4:7" x14ac:dyDescent="0.3">
      <c r="D45" t="s">
        <v>141</v>
      </c>
      <c r="E45" t="s">
        <v>188</v>
      </c>
      <c r="F45" s="3">
        <v>0</v>
      </c>
      <c r="G45" s="3">
        <v>6750000</v>
      </c>
    </row>
    <row r="46" spans="4:7" x14ac:dyDescent="0.3">
      <c r="D46" t="s">
        <v>151</v>
      </c>
      <c r="E46" t="s">
        <v>168</v>
      </c>
      <c r="F46" s="3">
        <v>900000</v>
      </c>
      <c r="G46" s="3">
        <v>0</v>
      </c>
    </row>
    <row r="47" spans="4:7" x14ac:dyDescent="0.3">
      <c r="D47" t="s">
        <v>151</v>
      </c>
      <c r="E47" t="s">
        <v>169</v>
      </c>
      <c r="F47" s="3">
        <v>540000</v>
      </c>
      <c r="G47" s="3">
        <v>0</v>
      </c>
    </row>
    <row r="48" spans="4:7" x14ac:dyDescent="0.3">
      <c r="D48" t="s">
        <v>151</v>
      </c>
      <c r="E48" t="s">
        <v>170</v>
      </c>
      <c r="F48" s="3">
        <v>360000</v>
      </c>
      <c r="G48" s="3">
        <v>0</v>
      </c>
    </row>
    <row r="49" spans="4:7" x14ac:dyDescent="0.3">
      <c r="D49" t="s">
        <v>151</v>
      </c>
      <c r="E49" t="s">
        <v>171</v>
      </c>
      <c r="F49" s="3">
        <v>180000</v>
      </c>
      <c r="G49" s="3">
        <v>0</v>
      </c>
    </row>
    <row r="50" spans="4:7" x14ac:dyDescent="0.3">
      <c r="D50" t="s">
        <v>153</v>
      </c>
      <c r="E50" t="s">
        <v>172</v>
      </c>
      <c r="F50" s="3">
        <v>4800000</v>
      </c>
      <c r="G50" s="3">
        <v>0</v>
      </c>
    </row>
    <row r="51" spans="4:7" x14ac:dyDescent="0.3">
      <c r="D51" t="s">
        <v>153</v>
      </c>
      <c r="E51" t="s">
        <v>173</v>
      </c>
      <c r="F51" s="3">
        <v>1200000</v>
      </c>
      <c r="G51" s="3">
        <v>0</v>
      </c>
    </row>
    <row r="52" spans="4:7" x14ac:dyDescent="0.3">
      <c r="D52" t="s">
        <v>153</v>
      </c>
      <c r="E52" t="s">
        <v>179</v>
      </c>
      <c r="F52" s="3">
        <v>6400000</v>
      </c>
      <c r="G52" s="3">
        <v>0</v>
      </c>
    </row>
    <row r="53" spans="4:7" x14ac:dyDescent="0.3">
      <c r="D53" t="s">
        <v>155</v>
      </c>
      <c r="E53" t="s">
        <v>174</v>
      </c>
      <c r="F53" s="3">
        <v>1800000</v>
      </c>
      <c r="G53" s="3">
        <v>0</v>
      </c>
    </row>
    <row r="54" spans="4:7" x14ac:dyDescent="0.3">
      <c r="D54" t="s">
        <v>155</v>
      </c>
      <c r="E54" t="s">
        <v>180</v>
      </c>
      <c r="F54" s="3">
        <v>675000</v>
      </c>
      <c r="G54" s="3">
        <v>0</v>
      </c>
    </row>
    <row r="55" spans="4:7" x14ac:dyDescent="0.3">
      <c r="D55" t="s">
        <v>155</v>
      </c>
      <c r="E55" t="s">
        <v>175</v>
      </c>
      <c r="F55" s="3">
        <v>900000</v>
      </c>
      <c r="G55" s="3">
        <v>0</v>
      </c>
    </row>
    <row r="56" spans="4:7" x14ac:dyDescent="0.3">
      <c r="D56" t="s">
        <v>155</v>
      </c>
      <c r="E56" t="s">
        <v>176</v>
      </c>
      <c r="F56" s="3">
        <v>3600000</v>
      </c>
      <c r="G56" s="3">
        <v>0</v>
      </c>
    </row>
    <row r="57" spans="4:7" x14ac:dyDescent="0.3">
      <c r="D57" t="s">
        <v>156</v>
      </c>
      <c r="E57" t="s">
        <v>181</v>
      </c>
      <c r="F57" s="3">
        <v>24000000</v>
      </c>
      <c r="G57" s="3">
        <v>0</v>
      </c>
    </row>
    <row r="58" spans="4:7" x14ac:dyDescent="0.3">
      <c r="D58" t="s">
        <v>156</v>
      </c>
      <c r="E58" t="s">
        <v>177</v>
      </c>
      <c r="F58" s="3">
        <v>16000000</v>
      </c>
      <c r="G58" s="3">
        <v>0</v>
      </c>
    </row>
    <row r="59" spans="4:7" x14ac:dyDescent="0.3">
      <c r="D59" t="s">
        <v>156</v>
      </c>
      <c r="E59" t="s">
        <v>182</v>
      </c>
      <c r="F59" s="3">
        <v>12800000</v>
      </c>
      <c r="G59" s="3">
        <v>0</v>
      </c>
    </row>
    <row r="60" spans="4:7" x14ac:dyDescent="0.3">
      <c r="D60" t="s">
        <v>158</v>
      </c>
      <c r="E60" t="s">
        <v>183</v>
      </c>
      <c r="F60" s="3">
        <v>5333333.333333333</v>
      </c>
      <c r="G60" s="3">
        <v>0</v>
      </c>
    </row>
    <row r="61" spans="4:7" x14ac:dyDescent="0.3">
      <c r="D61" t="s">
        <v>158</v>
      </c>
      <c r="E61" t="s">
        <v>184</v>
      </c>
      <c r="F61" s="3">
        <v>6666666.666666667</v>
      </c>
      <c r="G61" s="3">
        <v>0</v>
      </c>
    </row>
    <row r="62" spans="4:7" x14ac:dyDescent="0.3">
      <c r="D62" t="s">
        <v>159</v>
      </c>
      <c r="E62" t="s">
        <v>185</v>
      </c>
      <c r="F62" s="3">
        <v>20000000</v>
      </c>
      <c r="G62" s="3">
        <v>0</v>
      </c>
    </row>
    <row r="63" spans="4:7" x14ac:dyDescent="0.3">
      <c r="D63" t="s">
        <v>159</v>
      </c>
      <c r="E63" t="s">
        <v>189</v>
      </c>
      <c r="F63" s="3">
        <v>16000000</v>
      </c>
      <c r="G63" s="3">
        <v>0</v>
      </c>
    </row>
    <row r="64" spans="4:7" x14ac:dyDescent="0.3">
      <c r="D64" t="s">
        <v>162</v>
      </c>
      <c r="E64" t="s">
        <v>178</v>
      </c>
      <c r="F64" s="3">
        <v>8000000</v>
      </c>
      <c r="G64" s="3">
        <v>0</v>
      </c>
    </row>
    <row r="65" spans="4:7" x14ac:dyDescent="0.3">
      <c r="D65" t="s">
        <v>162</v>
      </c>
      <c r="E65" t="s">
        <v>186</v>
      </c>
      <c r="F65" s="3">
        <v>4800000</v>
      </c>
      <c r="G65" s="3">
        <v>0</v>
      </c>
    </row>
    <row r="66" spans="4:7" x14ac:dyDescent="0.3">
      <c r="D66" t="s">
        <v>157</v>
      </c>
      <c r="E66" t="s">
        <v>187</v>
      </c>
      <c r="F66" s="3">
        <v>18000000</v>
      </c>
      <c r="G66" s="3">
        <v>0</v>
      </c>
    </row>
    <row r="67" spans="4:7" x14ac:dyDescent="0.3">
      <c r="D67" t="s">
        <v>157</v>
      </c>
      <c r="E67" t="s">
        <v>188</v>
      </c>
      <c r="F67" s="3">
        <v>6750000</v>
      </c>
      <c r="G67" s="3">
        <v>0</v>
      </c>
    </row>
    <row r="68" spans="4:7" x14ac:dyDescent="0.3">
      <c r="D68" t="s">
        <v>219</v>
      </c>
      <c r="E68" t="s">
        <v>216</v>
      </c>
      <c r="F68" s="3">
        <v>0</v>
      </c>
      <c r="G68" s="16">
        <f>SUM(F2:F23)</f>
        <v>2076500000</v>
      </c>
    </row>
  </sheetData>
  <autoFilter ref="A1:G68" xr:uid="{DCE8BADC-FE92-4BCD-B5E2-A8B32F71FEC8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zoomScale="115" zoomScaleNormal="115" workbookViewId="0">
      <selection activeCell="B16" sqref="B16"/>
    </sheetView>
  </sheetViews>
  <sheetFormatPr baseColWidth="10" defaultColWidth="8.88671875" defaultRowHeight="14.4" x14ac:dyDescent="0.3"/>
  <cols>
    <col min="1" max="1" width="11.88671875" bestFit="1" customWidth="1"/>
    <col min="2" max="2" width="62.5546875" bestFit="1" customWidth="1"/>
    <col min="3" max="3" width="11" bestFit="1" customWidth="1"/>
    <col min="4" max="4" width="24.5546875" bestFit="1" customWidth="1"/>
  </cols>
  <sheetData>
    <row r="1" spans="1:5" ht="18.600000000000001" customHeight="1" x14ac:dyDescent="0.3">
      <c r="A1" s="10" t="s">
        <v>0</v>
      </c>
      <c r="B1" s="10" t="s">
        <v>1</v>
      </c>
      <c r="C1" s="10" t="s">
        <v>2</v>
      </c>
      <c r="D1" s="10" t="s">
        <v>3</v>
      </c>
    </row>
    <row r="2" spans="1:5" x14ac:dyDescent="0.3">
      <c r="A2" s="2" t="s">
        <v>4</v>
      </c>
      <c r="B2" s="5" t="s">
        <v>59</v>
      </c>
      <c r="C2" s="2" t="s">
        <v>218</v>
      </c>
      <c r="D2" s="2" t="b">
        <v>0</v>
      </c>
      <c r="E2" s="2" t="s">
        <v>118</v>
      </c>
    </row>
    <row r="3" spans="1:5" x14ac:dyDescent="0.3">
      <c r="A3" s="2" t="s">
        <v>5</v>
      </c>
      <c r="B3" s="5" t="s">
        <v>60</v>
      </c>
      <c r="C3" s="2" t="s">
        <v>218</v>
      </c>
      <c r="D3" s="2" t="b">
        <v>0</v>
      </c>
      <c r="E3" s="2" t="s">
        <v>118</v>
      </c>
    </row>
    <row r="4" spans="1:5" x14ac:dyDescent="0.3">
      <c r="A4" s="2" t="s">
        <v>6</v>
      </c>
      <c r="B4" s="5" t="s">
        <v>61</v>
      </c>
      <c r="C4" s="2" t="s">
        <v>218</v>
      </c>
      <c r="D4" s="2" t="b">
        <v>0</v>
      </c>
      <c r="E4" s="2" t="s">
        <v>118</v>
      </c>
    </row>
    <row r="5" spans="1:5" x14ac:dyDescent="0.3">
      <c r="A5" s="2" t="s">
        <v>7</v>
      </c>
      <c r="B5" s="5" t="s">
        <v>10</v>
      </c>
      <c r="C5" s="2" t="s">
        <v>218</v>
      </c>
      <c r="D5" s="2" t="b">
        <v>0</v>
      </c>
      <c r="E5" s="2" t="s">
        <v>118</v>
      </c>
    </row>
    <row r="6" spans="1:5" x14ac:dyDescent="0.3">
      <c r="A6" s="2" t="s">
        <v>8</v>
      </c>
      <c r="B6" s="5" t="s">
        <v>62</v>
      </c>
      <c r="C6" s="2" t="s">
        <v>218</v>
      </c>
      <c r="D6" s="2" t="b">
        <v>0</v>
      </c>
      <c r="E6" s="2" t="s">
        <v>118</v>
      </c>
    </row>
    <row r="7" spans="1:5" x14ac:dyDescent="0.3">
      <c r="A7" s="2" t="s">
        <v>9</v>
      </c>
      <c r="B7" s="5" t="s">
        <v>63</v>
      </c>
      <c r="C7" s="2" t="s">
        <v>218</v>
      </c>
      <c r="D7" s="2" t="b">
        <v>0</v>
      </c>
      <c r="E7" s="2" t="s">
        <v>118</v>
      </c>
    </row>
    <row r="8" spans="1:5" x14ac:dyDescent="0.3">
      <c r="A8" s="2" t="s">
        <v>11</v>
      </c>
      <c r="B8" s="5" t="s">
        <v>64</v>
      </c>
      <c r="C8" s="2" t="s">
        <v>218</v>
      </c>
      <c r="D8" s="2" t="b">
        <v>0</v>
      </c>
      <c r="E8" s="2" t="s">
        <v>118</v>
      </c>
    </row>
    <row r="9" spans="1:5" x14ac:dyDescent="0.3">
      <c r="A9" s="2" t="s">
        <v>12</v>
      </c>
      <c r="B9" s="5" t="s">
        <v>65</v>
      </c>
      <c r="C9" s="2" t="s">
        <v>218</v>
      </c>
      <c r="D9" s="2" t="b">
        <v>0</v>
      </c>
      <c r="E9" s="2" t="s">
        <v>118</v>
      </c>
    </row>
    <row r="10" spans="1:5" x14ac:dyDescent="0.3">
      <c r="A10" s="2" t="s">
        <v>74</v>
      </c>
      <c r="B10" s="5" t="s">
        <v>66</v>
      </c>
      <c r="C10" s="2" t="s">
        <v>218</v>
      </c>
      <c r="D10" s="2" t="b">
        <v>0</v>
      </c>
      <c r="E10" s="2" t="s">
        <v>118</v>
      </c>
    </row>
    <row r="11" spans="1:5" x14ac:dyDescent="0.3">
      <c r="A11" s="2" t="s">
        <v>13</v>
      </c>
      <c r="B11" s="5" t="s">
        <v>67</v>
      </c>
      <c r="C11" s="2" t="s">
        <v>218</v>
      </c>
      <c r="D11" s="2" t="b">
        <v>0</v>
      </c>
      <c r="E11" s="2" t="s">
        <v>118</v>
      </c>
    </row>
    <row r="12" spans="1:5" x14ac:dyDescent="0.3">
      <c r="A12" s="2" t="s">
        <v>75</v>
      </c>
      <c r="B12" s="5" t="s">
        <v>68</v>
      </c>
      <c r="C12" s="2" t="s">
        <v>218</v>
      </c>
      <c r="D12" s="2" t="b">
        <v>0</v>
      </c>
      <c r="E12" s="2" t="s">
        <v>118</v>
      </c>
    </row>
    <row r="13" spans="1:5" x14ac:dyDescent="0.3">
      <c r="A13" s="2" t="s">
        <v>14</v>
      </c>
      <c r="B13" s="5" t="s">
        <v>69</v>
      </c>
      <c r="C13" s="2" t="s">
        <v>218</v>
      </c>
      <c r="D13" s="2" t="b">
        <v>0</v>
      </c>
      <c r="E13" s="2" t="s">
        <v>118</v>
      </c>
    </row>
    <row r="14" spans="1:5" x14ac:dyDescent="0.3">
      <c r="A14" s="2" t="s">
        <v>15</v>
      </c>
      <c r="B14" s="5" t="s">
        <v>70</v>
      </c>
      <c r="C14" s="2" t="s">
        <v>218</v>
      </c>
      <c r="D14" s="2" t="b">
        <v>0</v>
      </c>
      <c r="E14" s="2" t="s">
        <v>118</v>
      </c>
    </row>
    <row r="15" spans="1:5" x14ac:dyDescent="0.3">
      <c r="A15" s="2" t="s">
        <v>16</v>
      </c>
      <c r="B15" s="5" t="s">
        <v>71</v>
      </c>
      <c r="C15" s="2" t="s">
        <v>218</v>
      </c>
      <c r="D15" s="2" t="b">
        <v>0</v>
      </c>
      <c r="E15" s="2" t="s">
        <v>118</v>
      </c>
    </row>
    <row r="16" spans="1:5" x14ac:dyDescent="0.3">
      <c r="A16" s="2" t="s">
        <v>76</v>
      </c>
      <c r="B16" s="5" t="s">
        <v>72</v>
      </c>
      <c r="C16" s="2" t="s">
        <v>218</v>
      </c>
      <c r="D16" s="2" t="b">
        <v>0</v>
      </c>
      <c r="E16" s="2" t="s">
        <v>118</v>
      </c>
    </row>
    <row r="17" spans="1:5" x14ac:dyDescent="0.3">
      <c r="A17" s="2" t="s">
        <v>17</v>
      </c>
      <c r="B17" s="5" t="s">
        <v>73</v>
      </c>
      <c r="C17" s="2" t="s">
        <v>218</v>
      </c>
      <c r="D17" s="2" t="b">
        <v>0</v>
      </c>
      <c r="E17" s="2" t="s">
        <v>118</v>
      </c>
    </row>
  </sheetData>
  <autoFilter ref="A1:D1" xr:uid="{00000000-0001-0000-0000-000000000000}"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D5115-C138-45AD-982F-873E1EA40188}">
  <dimension ref="A1:F17"/>
  <sheetViews>
    <sheetView zoomScaleNormal="100" workbookViewId="0">
      <selection activeCell="B13" sqref="B13"/>
    </sheetView>
  </sheetViews>
  <sheetFormatPr baseColWidth="10" defaultColWidth="8.88671875" defaultRowHeight="14.4" x14ac:dyDescent="0.3"/>
  <cols>
    <col min="1" max="1" width="11.88671875" bestFit="1" customWidth="1"/>
    <col min="2" max="2" width="95.109375" bestFit="1" customWidth="1"/>
    <col min="3" max="3" width="19" bestFit="1" customWidth="1"/>
    <col min="4" max="4" width="24.5546875" bestFit="1" customWidth="1"/>
  </cols>
  <sheetData>
    <row r="1" spans="1:6" s="11" customFormat="1" ht="24" customHeight="1" x14ac:dyDescent="0.3">
      <c r="A1" s="10" t="s">
        <v>0</v>
      </c>
      <c r="B1" s="10" t="s">
        <v>1</v>
      </c>
      <c r="C1" s="10" t="s">
        <v>2</v>
      </c>
      <c r="D1" s="10" t="s">
        <v>3</v>
      </c>
    </row>
    <row r="2" spans="1:6" x14ac:dyDescent="0.3">
      <c r="A2" s="2" t="s">
        <v>77</v>
      </c>
      <c r="B2" s="2" t="s">
        <v>93</v>
      </c>
      <c r="C2" s="2" t="s">
        <v>217</v>
      </c>
      <c r="D2" s="2" t="b">
        <v>0</v>
      </c>
      <c r="F2" t="s">
        <v>118</v>
      </c>
    </row>
    <row r="3" spans="1:6" x14ac:dyDescent="0.3">
      <c r="A3" s="2" t="s">
        <v>78</v>
      </c>
      <c r="B3" s="2" t="s">
        <v>94</v>
      </c>
      <c r="C3" s="2" t="s">
        <v>217</v>
      </c>
      <c r="D3" s="2" t="b">
        <v>0</v>
      </c>
      <c r="F3" t="s">
        <v>118</v>
      </c>
    </row>
    <row r="4" spans="1:6" x14ac:dyDescent="0.3">
      <c r="A4" s="2" t="s">
        <v>79</v>
      </c>
      <c r="B4" s="2" t="s">
        <v>95</v>
      </c>
      <c r="C4" s="2" t="s">
        <v>217</v>
      </c>
      <c r="D4" s="2" t="b">
        <v>0</v>
      </c>
      <c r="F4" t="s">
        <v>118</v>
      </c>
    </row>
    <row r="5" spans="1:6" x14ac:dyDescent="0.3">
      <c r="A5" s="2" t="s">
        <v>80</v>
      </c>
      <c r="B5" s="2" t="s">
        <v>96</v>
      </c>
      <c r="C5" s="2" t="s">
        <v>217</v>
      </c>
      <c r="D5" s="2" t="b">
        <v>0</v>
      </c>
      <c r="F5" t="s">
        <v>118</v>
      </c>
    </row>
    <row r="6" spans="1:6" x14ac:dyDescent="0.3">
      <c r="A6" s="2" t="s">
        <v>81</v>
      </c>
      <c r="B6" s="2" t="s">
        <v>97</v>
      </c>
      <c r="C6" s="2" t="s">
        <v>217</v>
      </c>
      <c r="D6" s="2" t="b">
        <v>0</v>
      </c>
      <c r="F6" t="s">
        <v>118</v>
      </c>
    </row>
    <row r="7" spans="1:6" x14ac:dyDescent="0.3">
      <c r="A7" s="2" t="s">
        <v>82</v>
      </c>
      <c r="B7" s="2" t="s">
        <v>98</v>
      </c>
      <c r="C7" s="2" t="s">
        <v>217</v>
      </c>
      <c r="D7" s="2" t="b">
        <v>0</v>
      </c>
      <c r="F7" t="s">
        <v>118</v>
      </c>
    </row>
    <row r="8" spans="1:6" x14ac:dyDescent="0.3">
      <c r="A8" s="2" t="s">
        <v>83</v>
      </c>
      <c r="B8" s="2" t="s">
        <v>99</v>
      </c>
      <c r="C8" s="2" t="s">
        <v>217</v>
      </c>
      <c r="D8" s="2" t="b">
        <v>0</v>
      </c>
      <c r="F8" t="s">
        <v>118</v>
      </c>
    </row>
    <row r="9" spans="1:6" x14ac:dyDescent="0.3">
      <c r="A9" s="2" t="s">
        <v>84</v>
      </c>
      <c r="B9" s="2" t="s">
        <v>100</v>
      </c>
      <c r="C9" s="2" t="s">
        <v>217</v>
      </c>
      <c r="D9" s="2" t="b">
        <v>0</v>
      </c>
      <c r="F9" t="s">
        <v>118</v>
      </c>
    </row>
    <row r="10" spans="1:6" x14ac:dyDescent="0.3">
      <c r="A10" s="2" t="s">
        <v>85</v>
      </c>
      <c r="B10" s="2" t="s">
        <v>101</v>
      </c>
      <c r="C10" s="2" t="s">
        <v>217</v>
      </c>
      <c r="D10" s="2" t="b">
        <v>0</v>
      </c>
      <c r="F10" t="s">
        <v>118</v>
      </c>
    </row>
    <row r="11" spans="1:6" x14ac:dyDescent="0.3">
      <c r="A11" s="2" t="s">
        <v>86</v>
      </c>
      <c r="B11" s="2" t="s">
        <v>102</v>
      </c>
      <c r="C11" s="2" t="s">
        <v>217</v>
      </c>
      <c r="D11" s="2" t="b">
        <v>0</v>
      </c>
      <c r="F11" t="s">
        <v>118</v>
      </c>
    </row>
    <row r="12" spans="1:6" x14ac:dyDescent="0.3">
      <c r="A12" s="2" t="s">
        <v>87</v>
      </c>
      <c r="B12" s="2" t="s">
        <v>103</v>
      </c>
      <c r="C12" s="2" t="s">
        <v>217</v>
      </c>
      <c r="D12" s="2" t="b">
        <v>0</v>
      </c>
      <c r="F12" t="s">
        <v>118</v>
      </c>
    </row>
    <row r="13" spans="1:6" x14ac:dyDescent="0.3">
      <c r="A13" s="2" t="s">
        <v>88</v>
      </c>
      <c r="B13" s="2" t="s">
        <v>104</v>
      </c>
      <c r="C13" s="2" t="s">
        <v>217</v>
      </c>
      <c r="D13" s="2" t="b">
        <v>0</v>
      </c>
      <c r="F13" t="s">
        <v>118</v>
      </c>
    </row>
    <row r="14" spans="1:6" x14ac:dyDescent="0.3">
      <c r="A14" s="2" t="s">
        <v>89</v>
      </c>
      <c r="B14" s="2" t="s">
        <v>105</v>
      </c>
      <c r="C14" s="2" t="s">
        <v>217</v>
      </c>
      <c r="D14" s="2" t="b">
        <v>0</v>
      </c>
      <c r="F14" t="s">
        <v>118</v>
      </c>
    </row>
    <row r="15" spans="1:6" x14ac:dyDescent="0.3">
      <c r="A15" s="2" t="s">
        <v>90</v>
      </c>
      <c r="B15" s="2" t="s">
        <v>106</v>
      </c>
      <c r="C15" s="2" t="s">
        <v>217</v>
      </c>
      <c r="D15" s="2" t="b">
        <v>0</v>
      </c>
      <c r="F15" t="s">
        <v>118</v>
      </c>
    </row>
    <row r="16" spans="1:6" x14ac:dyDescent="0.3">
      <c r="A16" s="2" t="s">
        <v>91</v>
      </c>
      <c r="B16" s="2" t="s">
        <v>107</v>
      </c>
      <c r="C16" s="2" t="s">
        <v>217</v>
      </c>
      <c r="D16" s="2" t="b">
        <v>0</v>
      </c>
      <c r="F16" t="s">
        <v>118</v>
      </c>
    </row>
    <row r="17" spans="1:6" x14ac:dyDescent="0.3">
      <c r="A17" s="2" t="s">
        <v>92</v>
      </c>
      <c r="B17" s="2" t="s">
        <v>108</v>
      </c>
      <c r="C17" s="2" t="s">
        <v>217</v>
      </c>
      <c r="D17" s="2" t="b">
        <v>0</v>
      </c>
      <c r="F17" t="s">
        <v>118</v>
      </c>
    </row>
  </sheetData>
  <autoFilter ref="A1:D1" xr:uid="{751D5115-C138-45AD-982F-873E1EA40188}"/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251EC-6A48-4B20-B95D-1AF3DDF453C3}">
  <dimension ref="A1:G17"/>
  <sheetViews>
    <sheetView zoomScale="115" zoomScaleNormal="115" workbookViewId="0">
      <selection activeCell="B22" sqref="B22"/>
    </sheetView>
  </sheetViews>
  <sheetFormatPr baseColWidth="10" defaultColWidth="8.88671875" defaultRowHeight="14.4" x14ac:dyDescent="0.3"/>
  <cols>
    <col min="1" max="1" width="11.88671875" bestFit="1" customWidth="1"/>
    <col min="2" max="2" width="75.109375" bestFit="1" customWidth="1"/>
    <col min="3" max="3" width="9.88671875" bestFit="1" customWidth="1"/>
    <col min="4" max="4" width="24.5546875" bestFit="1" customWidth="1"/>
  </cols>
  <sheetData>
    <row r="1" spans="1:7" ht="23.4" customHeight="1" x14ac:dyDescent="0.3">
      <c r="A1" s="10" t="s">
        <v>0</v>
      </c>
      <c r="B1" s="10" t="s">
        <v>1</v>
      </c>
      <c r="C1" s="10" t="s">
        <v>2</v>
      </c>
      <c r="D1" s="10" t="s">
        <v>3</v>
      </c>
    </row>
    <row r="2" spans="1:7" x14ac:dyDescent="0.3">
      <c r="A2" s="2" t="s">
        <v>18</v>
      </c>
      <c r="B2" s="2" t="s">
        <v>193</v>
      </c>
      <c r="C2" s="2" t="s">
        <v>19</v>
      </c>
      <c r="D2" s="2" t="b">
        <v>0</v>
      </c>
      <c r="E2" s="2" t="s">
        <v>118</v>
      </c>
      <c r="F2" t="s">
        <v>118</v>
      </c>
      <c r="G2" s="2" t="s">
        <v>118</v>
      </c>
    </row>
    <row r="3" spans="1:7" x14ac:dyDescent="0.3">
      <c r="A3" s="2" t="s">
        <v>20</v>
      </c>
      <c r="B3" s="2" t="s">
        <v>194</v>
      </c>
      <c r="C3" s="2" t="s">
        <v>19</v>
      </c>
      <c r="D3" s="2" t="b">
        <v>0</v>
      </c>
      <c r="G3" s="2" t="s">
        <v>118</v>
      </c>
    </row>
    <row r="4" spans="1:7" x14ac:dyDescent="0.3">
      <c r="A4" s="2" t="s">
        <v>21</v>
      </c>
      <c r="B4" s="2" t="s">
        <v>195</v>
      </c>
      <c r="C4" s="2" t="s">
        <v>19</v>
      </c>
      <c r="D4" s="2" t="b">
        <v>0</v>
      </c>
      <c r="G4" s="2" t="s">
        <v>118</v>
      </c>
    </row>
    <row r="5" spans="1:7" x14ac:dyDescent="0.3">
      <c r="A5" s="2" t="s">
        <v>22</v>
      </c>
      <c r="B5" s="2" t="s">
        <v>196</v>
      </c>
      <c r="C5" s="2" t="s">
        <v>19</v>
      </c>
      <c r="D5" s="2" t="b">
        <v>0</v>
      </c>
      <c r="G5" s="2" t="s">
        <v>118</v>
      </c>
    </row>
    <row r="6" spans="1:7" x14ac:dyDescent="0.3">
      <c r="A6" s="2" t="s">
        <v>23</v>
      </c>
      <c r="B6" s="2" t="s">
        <v>197</v>
      </c>
      <c r="C6" s="2" t="s">
        <v>19</v>
      </c>
      <c r="D6" s="2" t="b">
        <v>0</v>
      </c>
      <c r="G6" s="2" t="s">
        <v>118</v>
      </c>
    </row>
    <row r="7" spans="1:7" x14ac:dyDescent="0.3">
      <c r="A7" s="2" t="s">
        <v>24</v>
      </c>
      <c r="B7" s="2" t="s">
        <v>198</v>
      </c>
      <c r="C7" s="2" t="s">
        <v>19</v>
      </c>
      <c r="D7" s="2" t="b">
        <v>0</v>
      </c>
      <c r="G7" s="2" t="s">
        <v>118</v>
      </c>
    </row>
    <row r="8" spans="1:7" ht="18" customHeight="1" x14ac:dyDescent="0.3">
      <c r="A8" s="2" t="s">
        <v>25</v>
      </c>
      <c r="B8" s="2" t="s">
        <v>199</v>
      </c>
      <c r="C8" s="2" t="s">
        <v>19</v>
      </c>
      <c r="D8" s="2" t="b">
        <v>0</v>
      </c>
      <c r="G8" s="2" t="s">
        <v>118</v>
      </c>
    </row>
    <row r="9" spans="1:7" x14ac:dyDescent="0.3">
      <c r="A9" s="2" t="s">
        <v>109</v>
      </c>
      <c r="B9" s="2" t="s">
        <v>200</v>
      </c>
      <c r="C9" s="2" t="s">
        <v>19</v>
      </c>
      <c r="D9" s="2" t="b">
        <v>0</v>
      </c>
      <c r="G9" s="2" t="s">
        <v>118</v>
      </c>
    </row>
    <row r="10" spans="1:7" x14ac:dyDescent="0.3">
      <c r="A10" s="2" t="s">
        <v>110</v>
      </c>
      <c r="B10" s="2" t="s">
        <v>201</v>
      </c>
      <c r="C10" s="2" t="s">
        <v>19</v>
      </c>
      <c r="D10" s="2" t="b">
        <v>0</v>
      </c>
      <c r="G10" s="2" t="s">
        <v>118</v>
      </c>
    </row>
    <row r="11" spans="1:7" x14ac:dyDescent="0.3">
      <c r="A11" s="2" t="s">
        <v>111</v>
      </c>
      <c r="B11" s="2" t="s">
        <v>202</v>
      </c>
      <c r="C11" s="2" t="s">
        <v>19</v>
      </c>
      <c r="D11" s="2" t="b">
        <v>0</v>
      </c>
      <c r="G11" s="2" t="s">
        <v>118</v>
      </c>
    </row>
    <row r="12" spans="1:7" x14ac:dyDescent="0.3">
      <c r="A12" s="2" t="s">
        <v>112</v>
      </c>
      <c r="B12" s="2" t="s">
        <v>203</v>
      </c>
      <c r="C12" s="2" t="s">
        <v>19</v>
      </c>
      <c r="D12" s="2" t="b">
        <v>0</v>
      </c>
      <c r="G12" s="2" t="s">
        <v>118</v>
      </c>
    </row>
    <row r="13" spans="1:7" x14ac:dyDescent="0.3">
      <c r="A13" s="2" t="s">
        <v>113</v>
      </c>
      <c r="B13" s="2" t="s">
        <v>204</v>
      </c>
      <c r="C13" s="2" t="s">
        <v>19</v>
      </c>
      <c r="D13" s="2" t="b">
        <v>0</v>
      </c>
      <c r="G13" s="2" t="s">
        <v>118</v>
      </c>
    </row>
    <row r="14" spans="1:7" x14ac:dyDescent="0.3">
      <c r="A14" s="2" t="s">
        <v>114</v>
      </c>
      <c r="B14" s="2" t="s">
        <v>205</v>
      </c>
      <c r="C14" s="2" t="s">
        <v>19</v>
      </c>
      <c r="D14" s="2" t="b">
        <v>0</v>
      </c>
      <c r="G14" s="2" t="s">
        <v>118</v>
      </c>
    </row>
    <row r="15" spans="1:7" x14ac:dyDescent="0.3">
      <c r="A15" s="2" t="s">
        <v>115</v>
      </c>
      <c r="B15" s="2" t="s">
        <v>206</v>
      </c>
      <c r="C15" s="2" t="s">
        <v>19</v>
      </c>
      <c r="D15" s="2" t="b">
        <v>0</v>
      </c>
      <c r="G15" s="2" t="s">
        <v>118</v>
      </c>
    </row>
    <row r="16" spans="1:7" ht="28.8" x14ac:dyDescent="0.3">
      <c r="A16" s="2" t="s">
        <v>116</v>
      </c>
      <c r="B16" s="2" t="s">
        <v>207</v>
      </c>
      <c r="C16" s="2" t="s">
        <v>19</v>
      </c>
      <c r="D16" s="2" t="b">
        <v>0</v>
      </c>
      <c r="G16" s="2" t="s">
        <v>118</v>
      </c>
    </row>
    <row r="17" spans="1:7" x14ac:dyDescent="0.3">
      <c r="A17" s="2" t="s">
        <v>117</v>
      </c>
      <c r="B17" s="2" t="s">
        <v>208</v>
      </c>
      <c r="C17" s="2" t="s">
        <v>19</v>
      </c>
      <c r="D17" s="2" t="b">
        <v>0</v>
      </c>
      <c r="G17" s="2" t="s">
        <v>118</v>
      </c>
    </row>
  </sheetData>
  <autoFilter ref="A1:D1" xr:uid="{EE2251EC-6A48-4B20-B95D-1AF3DDF453C3}"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Modelos de Activos</vt:lpstr>
      <vt:lpstr>Activos Fijos</vt:lpstr>
      <vt:lpstr>Asiento de Apertura</vt:lpstr>
      <vt:lpstr>Cuentas Activos Fijos</vt:lpstr>
      <vt:lpstr>Regularizadores</vt:lpstr>
      <vt:lpstr>Cuentas de Gastos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</dc:creator>
  <cp:lastModifiedBy>ARIANA MAGALI</cp:lastModifiedBy>
  <dcterms:created xsi:type="dcterms:W3CDTF">2025-04-10T16:17:49Z</dcterms:created>
  <dcterms:modified xsi:type="dcterms:W3CDTF">2025-05-12T18:54:05Z</dcterms:modified>
</cp:coreProperties>
</file>